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0059sec\FINANCIAL REPORTING BY YEAR\2021\Q1 2021\Income Statement and Trend Reports\5 Quarter 5 Annual\"/>
    </mc:Choice>
  </mc:AlternateContent>
  <bookViews>
    <workbookView xWindow="0" yWindow="0" windowWidth="28800" windowHeight="11100" tabRatio="831"/>
  </bookViews>
  <sheets>
    <sheet name="5 Qtr March 2021 Trend " sheetId="2" r:id="rId1"/>
    <sheet name="December 2019 Changes" sheetId="4" state="hidden" r:id="rId2"/>
  </sheets>
  <externalReferences>
    <externalReference r:id="rId3"/>
    <externalReference r:id="rId4"/>
  </externalReferences>
  <definedNames>
    <definedName name="EssOptions" localSheetId="1">"A2100000000121100011101101020_01009#NoAccess00"</definedName>
    <definedName name="_xlnm.Print_Area" localSheetId="0">'5 Qtr March 2021 Trend '!$A$1:$N$200</definedName>
    <definedName name="_xlnm.Print_Area" localSheetId="1">'December 2019 Changes'!$D$1:$H$45</definedName>
    <definedName name="_xlnm.Print_Titles" localSheetId="1">'December 2019 Changes'!$9:$9</definedName>
    <definedName name="SendLevelZeroOnly" localSheetId="1">FALSE</definedName>
    <definedName name="SendZerosAsMissing" localSheetId="1">FALSE</definedName>
    <definedName name="UseSmartLists" localSheetId="1">FALSE</definedName>
  </definedNames>
  <calcPr calcId="162913"/>
</workbook>
</file>

<file path=xl/calcChain.xml><?xml version="1.0" encoding="utf-8"?>
<calcChain xmlns="http://schemas.openxmlformats.org/spreadsheetml/2006/main">
  <c r="H96" i="2" l="1"/>
  <c r="H91" i="2"/>
  <c r="E91" i="2"/>
  <c r="I91" i="2"/>
  <c r="D91" i="2"/>
  <c r="F91" i="2"/>
  <c r="G91" i="2"/>
  <c r="I104" i="2" l="1"/>
  <c r="H104" i="2"/>
  <c r="G104" i="2"/>
  <c r="F104" i="2"/>
  <c r="E104" i="2"/>
  <c r="D104" i="2"/>
  <c r="C104" i="2"/>
  <c r="B104" i="2"/>
  <c r="H89" i="2"/>
  <c r="D89" i="2"/>
  <c r="E89" i="2"/>
  <c r="Q33" i="4"/>
  <c r="Q34" i="4"/>
  <c r="B89" i="2"/>
  <c r="C89" i="2"/>
  <c r="I89" i="2"/>
  <c r="G89" i="2"/>
  <c r="F89" i="2"/>
  <c r="B37" i="2" l="1"/>
  <c r="D37" i="2"/>
  <c r="H37" i="2"/>
  <c r="F37" i="2"/>
  <c r="I37" i="2"/>
  <c r="E37" i="2"/>
  <c r="C37" i="2"/>
  <c r="G37" i="2"/>
  <c r="B36" i="2"/>
  <c r="E36" i="2"/>
  <c r="I36" i="2"/>
  <c r="G36" i="2"/>
  <c r="D36" i="2"/>
  <c r="F36" i="2"/>
  <c r="C36" i="2"/>
  <c r="H36" i="2"/>
  <c r="I9" i="4"/>
  <c r="I33" i="4"/>
  <c r="F33" i="2"/>
  <c r="G13" i="4"/>
  <c r="B33" i="2"/>
  <c r="I27" i="4"/>
  <c r="I11" i="4"/>
  <c r="I22" i="4"/>
  <c r="G17" i="4"/>
  <c r="D33" i="2"/>
  <c r="G12" i="4"/>
  <c r="E33" i="2"/>
  <c r="H33" i="2"/>
  <c r="I37" i="4"/>
  <c r="I26" i="4"/>
  <c r="I13" i="4"/>
  <c r="F11" i="4"/>
  <c r="G11" i="4"/>
  <c r="E17" i="4"/>
  <c r="I20" i="4"/>
  <c r="I23" i="4"/>
  <c r="C33" i="2"/>
  <c r="E12" i="4"/>
  <c r="I25" i="4"/>
  <c r="F17" i="4"/>
  <c r="I33" i="2"/>
  <c r="I38" i="4"/>
  <c r="E11" i="4"/>
  <c r="H17" i="4"/>
  <c r="F13" i="4"/>
  <c r="G33" i="2"/>
  <c r="H11" i="4"/>
  <c r="H13" i="4"/>
  <c r="I34" i="4"/>
  <c r="F12" i="4"/>
  <c r="I21" i="4"/>
  <c r="E13" i="4"/>
  <c r="I12" i="4"/>
  <c r="H12" i="4"/>
  <c r="I24" i="4"/>
  <c r="H38" i="2" l="1"/>
  <c r="B38" i="2"/>
  <c r="D38" i="2"/>
  <c r="F38" i="2"/>
  <c r="I38" i="2"/>
  <c r="C38" i="2"/>
  <c r="G38" i="2"/>
  <c r="E38" i="2"/>
  <c r="I35" i="4"/>
  <c r="I39" i="4"/>
  <c r="I28" i="4"/>
  <c r="I17" i="4"/>
  <c r="I45" i="4" l="1"/>
  <c r="I30" i="4"/>
  <c r="I42" i="4" l="1"/>
  <c r="I43" i="4" s="1"/>
  <c r="I47" i="4" l="1"/>
  <c r="H9" i="4" l="1"/>
  <c r="G9" i="4"/>
  <c r="F9" i="4"/>
  <c r="E9" i="4"/>
  <c r="D7" i="4"/>
  <c r="F33" i="4"/>
  <c r="I9" i="2"/>
  <c r="I7" i="2"/>
  <c r="G22" i="4"/>
  <c r="E33" i="4"/>
  <c r="G33" i="4"/>
  <c r="E21" i="4"/>
  <c r="F25" i="4"/>
  <c r="F21" i="4"/>
  <c r="E34" i="4"/>
  <c r="F26" i="4"/>
  <c r="E26" i="4"/>
  <c r="E20" i="4"/>
  <c r="E22" i="4"/>
  <c r="F27" i="4"/>
  <c r="H37" i="4"/>
  <c r="F23" i="4"/>
  <c r="E37" i="4"/>
  <c r="F37" i="4"/>
  <c r="E25" i="4"/>
  <c r="F34" i="4"/>
  <c r="E24" i="4"/>
  <c r="I8" i="2"/>
  <c r="E27" i="4"/>
  <c r="F20" i="4"/>
  <c r="F22" i="4"/>
  <c r="F38" i="4"/>
  <c r="F24" i="4"/>
  <c r="G20" i="4"/>
  <c r="E23" i="4"/>
  <c r="E38" i="4"/>
  <c r="E28" i="4" l="1"/>
  <c r="E39" i="4"/>
  <c r="E35" i="4"/>
  <c r="F39" i="4"/>
  <c r="F35" i="4"/>
  <c r="H26" i="4"/>
  <c r="G24" i="4"/>
  <c r="G26" i="4"/>
  <c r="H23" i="4"/>
  <c r="H20" i="4"/>
  <c r="G27" i="4"/>
  <c r="G21" i="4"/>
  <c r="G37" i="4"/>
  <c r="H24" i="4"/>
  <c r="H38" i="4"/>
  <c r="G38" i="4"/>
  <c r="H33" i="4"/>
  <c r="H22" i="4"/>
  <c r="H25" i="4"/>
  <c r="H21" i="4"/>
  <c r="G25" i="4"/>
  <c r="G23" i="4"/>
  <c r="H27" i="4"/>
  <c r="G34" i="4"/>
  <c r="H34" i="4"/>
  <c r="E45" i="4" l="1"/>
  <c r="E42" i="4"/>
  <c r="H39" i="4"/>
  <c r="G35" i="4"/>
  <c r="H28" i="4"/>
  <c r="G39" i="4"/>
  <c r="H35" i="4"/>
  <c r="E47" i="4" l="1"/>
  <c r="H45" i="4"/>
  <c r="F42" i="4"/>
  <c r="H30" i="4"/>
  <c r="G42" i="4"/>
  <c r="H42" i="4" l="1"/>
  <c r="H43" i="4" s="1"/>
  <c r="H47" i="4" l="1"/>
  <c r="E30" i="4"/>
  <c r="G43" i="4"/>
  <c r="E43" i="4"/>
  <c r="F28" i="4"/>
  <c r="G28" i="4"/>
  <c r="F43" i="4"/>
  <c r="G30" i="4" l="1"/>
  <c r="G45" i="4"/>
  <c r="G47" i="4" s="1"/>
  <c r="F30" i="4"/>
  <c r="F45" i="4"/>
  <c r="F47" i="4" s="1"/>
  <c r="I69" i="2"/>
  <c r="J47" i="4" l="1"/>
  <c r="J30" i="4"/>
  <c r="F166" i="2" l="1"/>
  <c r="G166" i="2"/>
  <c r="H166" i="2"/>
  <c r="I166" i="2"/>
  <c r="F168" i="2"/>
  <c r="G168" i="2"/>
  <c r="H168" i="2"/>
  <c r="I168" i="2"/>
  <c r="E168" i="2"/>
  <c r="E166" i="2"/>
  <c r="D166" i="2"/>
  <c r="C166" i="2"/>
  <c r="B166" i="2"/>
  <c r="D165" i="2"/>
  <c r="C165" i="2"/>
  <c r="B165" i="2"/>
  <c r="F177" i="2"/>
  <c r="G177" i="2"/>
  <c r="H177" i="2"/>
  <c r="I177" i="2"/>
  <c r="E177" i="2"/>
  <c r="G167" i="2" l="1"/>
  <c r="I167" i="2"/>
  <c r="E167" i="2"/>
  <c r="F167" i="2"/>
  <c r="H167" i="2"/>
  <c r="I197" i="2"/>
  <c r="I175" i="2"/>
  <c r="I176" i="2" s="1"/>
  <c r="I5" i="2"/>
  <c r="I4" i="2"/>
  <c r="I156" i="2" l="1"/>
  <c r="I174" i="2" s="1"/>
  <c r="I165" i="2"/>
  <c r="I155" i="2"/>
  <c r="I182" i="2" s="1"/>
  <c r="I164" i="2"/>
  <c r="I173" i="2" l="1"/>
  <c r="I183" i="2"/>
  <c r="H197" i="2" l="1"/>
  <c r="H175" i="2"/>
  <c r="H176" i="2" s="1"/>
  <c r="H5" i="2"/>
  <c r="H4" i="2"/>
  <c r="H155" i="2" l="1"/>
  <c r="H173" i="2" s="1"/>
  <c r="H164" i="2"/>
  <c r="H156" i="2"/>
  <c r="H174" i="2" s="1"/>
  <c r="H165" i="2"/>
  <c r="H183" i="2" l="1"/>
  <c r="H182" i="2"/>
  <c r="G197" i="2" l="1"/>
  <c r="G175" i="2"/>
  <c r="G176" i="2" s="1"/>
  <c r="G5" i="2"/>
  <c r="G4" i="2"/>
  <c r="G155" i="2" l="1"/>
  <c r="G182" i="2" s="1"/>
  <c r="G164" i="2"/>
  <c r="G156" i="2"/>
  <c r="G183" i="2" s="1"/>
  <c r="G165" i="2"/>
  <c r="G174" i="2" l="1"/>
  <c r="G173" i="2"/>
  <c r="F197" i="2" l="1"/>
  <c r="F175" i="2"/>
  <c r="F176" i="2" s="1"/>
  <c r="F5" i="2"/>
  <c r="F4" i="2"/>
  <c r="F155" i="2" l="1"/>
  <c r="F173" i="2" s="1"/>
  <c r="F164" i="2"/>
  <c r="F156" i="2"/>
  <c r="F183" i="2" s="1"/>
  <c r="F165" i="2"/>
  <c r="F174" i="2" l="1"/>
  <c r="F182" i="2"/>
  <c r="E197" i="2"/>
  <c r="E175" i="2"/>
  <c r="E176" i="2" s="1"/>
  <c r="E5" i="2"/>
  <c r="E4" i="2"/>
  <c r="E155" i="2" l="1"/>
  <c r="E182" i="2" s="1"/>
  <c r="E164" i="2"/>
  <c r="E156" i="2"/>
  <c r="E174" i="2" s="1"/>
  <c r="E165" i="2"/>
  <c r="E173" i="2" l="1"/>
  <c r="E183" i="2"/>
  <c r="D197" i="2" l="1"/>
  <c r="D175" i="2"/>
  <c r="D5" i="2"/>
  <c r="D156" i="2" s="1"/>
  <c r="D4" i="2"/>
  <c r="D155" i="2" s="1"/>
  <c r="D183" i="2" l="1"/>
  <c r="D174" i="2"/>
  <c r="D173" i="2"/>
  <c r="D182" i="2"/>
  <c r="C197" i="2" l="1"/>
  <c r="C175" i="2"/>
  <c r="C5" i="2"/>
  <c r="C156" i="2" s="1"/>
  <c r="C4" i="2"/>
  <c r="C155" i="2" s="1"/>
  <c r="C173" i="2" s="1"/>
  <c r="C174" i="2" l="1"/>
  <c r="C183" i="2"/>
  <c r="C182" i="2"/>
  <c r="B197" i="2" l="1"/>
  <c r="B175" i="2"/>
  <c r="B107" i="2"/>
  <c r="B106" i="2"/>
  <c r="B5" i="2"/>
  <c r="B156" i="2" s="1"/>
  <c r="B4" i="2"/>
  <c r="B155" i="2" s="1"/>
  <c r="B173" i="2" s="1"/>
  <c r="B174" i="2" l="1"/>
  <c r="B183" i="2"/>
  <c r="B182" i="2"/>
  <c r="H190" i="2" l="1"/>
  <c r="D190" i="2"/>
  <c r="I190" i="2"/>
  <c r="C190" i="2"/>
  <c r="E190" i="2"/>
  <c r="G190" i="2"/>
  <c r="B190" i="2"/>
  <c r="F190" i="2"/>
  <c r="H75" i="2" l="1"/>
  <c r="I22" i="2"/>
  <c r="B75" i="2"/>
  <c r="I85" i="2"/>
  <c r="I193" i="2" s="1"/>
  <c r="G23" i="2"/>
  <c r="D92" i="2"/>
  <c r="D196" i="2" s="1"/>
  <c r="E86" i="2"/>
  <c r="E192" i="2" s="1"/>
  <c r="H23" i="2"/>
  <c r="E23" i="2"/>
  <c r="F92" i="2"/>
  <c r="F196" i="2" s="1"/>
  <c r="G85" i="2"/>
  <c r="G193" i="2" s="1"/>
  <c r="C29" i="2"/>
  <c r="I86" i="2"/>
  <c r="I192" i="2" s="1"/>
  <c r="I75" i="2"/>
  <c r="B85" i="2"/>
  <c r="B193" i="2" s="1"/>
  <c r="I92" i="2"/>
  <c r="I196" i="2" s="1"/>
  <c r="D29" i="2"/>
  <c r="D75" i="2"/>
  <c r="E75" i="2"/>
  <c r="F191" i="2"/>
  <c r="E191" i="2"/>
  <c r="C92" i="2"/>
  <c r="C196" i="2" s="1"/>
  <c r="E85" i="2"/>
  <c r="E193" i="2" s="1"/>
  <c r="G29" i="2"/>
  <c r="H86" i="2"/>
  <c r="H192" i="2" s="1"/>
  <c r="D191" i="2"/>
  <c r="C86" i="2"/>
  <c r="C192" i="2" s="1"/>
  <c r="H22" i="2"/>
  <c r="F23" i="2"/>
  <c r="B191" i="2"/>
  <c r="G75" i="2"/>
  <c r="G86" i="2"/>
  <c r="G192" i="2" s="1"/>
  <c r="H29" i="2"/>
  <c r="B86" i="2"/>
  <c r="B192" i="2" s="1"/>
  <c r="F85" i="2"/>
  <c r="F193" i="2" s="1"/>
  <c r="I29" i="2"/>
  <c r="B92" i="2"/>
  <c r="B196" i="2" s="1"/>
  <c r="G92" i="2"/>
  <c r="G196" i="2" s="1"/>
  <c r="C23" i="2"/>
  <c r="C52" i="2" s="1"/>
  <c r="C53" i="2" s="1"/>
  <c r="F29" i="2"/>
  <c r="H85" i="2"/>
  <c r="H193" i="2" s="1"/>
  <c r="H191" i="2"/>
  <c r="F75" i="2"/>
  <c r="G22" i="2"/>
  <c r="C75" i="2"/>
  <c r="I23" i="2"/>
  <c r="C22" i="2"/>
  <c r="H92" i="2"/>
  <c r="H196" i="2" s="1"/>
  <c r="C191" i="2"/>
  <c r="H28" i="2"/>
  <c r="H77" i="2"/>
  <c r="D86" i="2"/>
  <c r="D192" i="2" s="1"/>
  <c r="B116" i="2"/>
  <c r="B158" i="2" s="1"/>
  <c r="B176" i="2" s="1"/>
  <c r="B177" i="2" s="1"/>
  <c r="I28" i="2"/>
  <c r="D22" i="2"/>
  <c r="B29" i="2"/>
  <c r="I191" i="2"/>
  <c r="E22" i="2"/>
  <c r="D23" i="2"/>
  <c r="D52" i="2" s="1"/>
  <c r="D53" i="2" s="1"/>
  <c r="F22" i="2"/>
  <c r="B23" i="2"/>
  <c r="F86" i="2"/>
  <c r="F192" i="2" s="1"/>
  <c r="C85" i="2"/>
  <c r="C193" i="2" s="1"/>
  <c r="D28" i="2"/>
  <c r="E29" i="2"/>
  <c r="B22" i="2"/>
  <c r="C28" i="2"/>
  <c r="D85" i="2"/>
  <c r="D193" i="2" s="1"/>
  <c r="E92" i="2"/>
  <c r="E196" i="2" s="1"/>
  <c r="G191" i="2"/>
  <c r="G8" i="2"/>
  <c r="G9" i="2"/>
  <c r="F7" i="2"/>
  <c r="F76" i="2"/>
  <c r="I88" i="2"/>
  <c r="F109" i="2"/>
  <c r="G76" i="2"/>
  <c r="H11" i="2"/>
  <c r="E7" i="2"/>
  <c r="E13" i="2"/>
  <c r="G11" i="2"/>
  <c r="E109" i="2"/>
  <c r="B8" i="2"/>
  <c r="G18" i="2"/>
  <c r="B11" i="2"/>
  <c r="I109" i="2"/>
  <c r="C11" i="2"/>
  <c r="F11" i="2"/>
  <c r="E11" i="2"/>
  <c r="B12" i="2"/>
  <c r="F13" i="2"/>
  <c r="B7" i="2"/>
  <c r="F14" i="2"/>
  <c r="H13" i="2"/>
  <c r="E17" i="2"/>
  <c r="B13" i="2"/>
  <c r="B76" i="2"/>
  <c r="G13" i="2"/>
  <c r="H18" i="2"/>
  <c r="H12" i="2"/>
  <c r="C30" i="2"/>
  <c r="H7" i="2"/>
  <c r="C13" i="2"/>
  <c r="D109" i="2"/>
  <c r="G30" i="2"/>
  <c r="E76" i="2"/>
  <c r="G109" i="2"/>
  <c r="D17" i="2"/>
  <c r="C8" i="2"/>
  <c r="B14" i="2"/>
  <c r="B88" i="2"/>
  <c r="G17" i="2"/>
  <c r="D76" i="2"/>
  <c r="G88" i="2"/>
  <c r="E12" i="2"/>
  <c r="D30" i="2"/>
  <c r="B17" i="2"/>
  <c r="I13" i="2"/>
  <c r="I12" i="2"/>
  <c r="I17" i="2"/>
  <c r="H109" i="2"/>
  <c r="E30" i="2"/>
  <c r="D12" i="2"/>
  <c r="C17" i="2"/>
  <c r="C12" i="2"/>
  <c r="H30" i="2"/>
  <c r="F18" i="2"/>
  <c r="H76" i="2"/>
  <c r="F12" i="2"/>
  <c r="F30" i="2"/>
  <c r="D13" i="2"/>
  <c r="B9" i="2"/>
  <c r="E8" i="2"/>
  <c r="D88" i="2"/>
  <c r="C109" i="2"/>
  <c r="C14" i="2"/>
  <c r="D8" i="2"/>
  <c r="I30" i="2"/>
  <c r="C88" i="2"/>
  <c r="B30" i="2"/>
  <c r="G7" i="2"/>
  <c r="I18" i="2"/>
  <c r="E88" i="2"/>
  <c r="I76" i="2"/>
  <c r="C9" i="2"/>
  <c r="F9" i="2"/>
  <c r="F88" i="2"/>
  <c r="C18" i="2"/>
  <c r="G14" i="2"/>
  <c r="D14" i="2"/>
  <c r="E18" i="2"/>
  <c r="H17" i="2"/>
  <c r="B109" i="2"/>
  <c r="F8" i="2"/>
  <c r="F17" i="2"/>
  <c r="E14" i="2"/>
  <c r="D7" i="2"/>
  <c r="H88" i="2"/>
  <c r="B18" i="2"/>
  <c r="H14" i="2"/>
  <c r="C7" i="2"/>
  <c r="G12" i="2"/>
  <c r="D9" i="2"/>
  <c r="C76" i="2"/>
  <c r="I11" i="2"/>
  <c r="D11" i="2"/>
  <c r="D18" i="2"/>
  <c r="E9" i="2"/>
  <c r="H9" i="2"/>
  <c r="H8" i="2"/>
  <c r="C116" i="2" l="1"/>
  <c r="C158" i="2" s="1"/>
  <c r="C176" i="2" s="1"/>
  <c r="C177" i="2" s="1"/>
  <c r="D116" i="2"/>
  <c r="D158" i="2" s="1"/>
  <c r="D176" i="2" s="1"/>
  <c r="D177" i="2" s="1"/>
  <c r="G116" i="2"/>
  <c r="G158" i="2" s="1"/>
  <c r="I116" i="2"/>
  <c r="I158" i="2" s="1"/>
  <c r="F116" i="2"/>
  <c r="F158" i="2" s="1"/>
  <c r="E189" i="2"/>
  <c r="F189" i="2"/>
  <c r="D189" i="2"/>
  <c r="B189" i="2"/>
  <c r="I14" i="2"/>
  <c r="H116" i="2"/>
  <c r="H158" i="2" s="1"/>
  <c r="H43" i="2"/>
  <c r="H44" i="2" s="1"/>
  <c r="I189" i="2"/>
  <c r="C189" i="2"/>
  <c r="G189" i="2"/>
  <c r="E116" i="2"/>
  <c r="E158" i="2" s="1"/>
  <c r="H189" i="2"/>
  <c r="H78" i="2"/>
  <c r="F58" i="2"/>
  <c r="I58" i="2"/>
  <c r="H58" i="2"/>
  <c r="C58" i="2"/>
  <c r="E58" i="2"/>
  <c r="B58" i="2"/>
  <c r="G58" i="2"/>
  <c r="D58" i="2"/>
  <c r="E77" i="2"/>
  <c r="E78" i="2" s="1"/>
  <c r="D77" i="2"/>
  <c r="D78" i="2" s="1"/>
  <c r="B52" i="2"/>
  <c r="B53" i="2" s="1"/>
  <c r="F52" i="2"/>
  <c r="F53" i="2" s="1"/>
  <c r="I19" i="2"/>
  <c r="B19" i="2"/>
  <c r="D19" i="2"/>
  <c r="H19" i="2"/>
  <c r="F19" i="2"/>
  <c r="G19" i="2"/>
  <c r="E19" i="2"/>
  <c r="B28" i="2"/>
  <c r="F28" i="2"/>
  <c r="G28" i="2"/>
  <c r="E28" i="2"/>
  <c r="I27" i="2"/>
  <c r="G27" i="2"/>
  <c r="C27" i="2"/>
  <c r="I45" i="2"/>
  <c r="I46" i="2" s="1"/>
  <c r="B45" i="2"/>
  <c r="B46" i="2" s="1"/>
  <c r="D45" i="2"/>
  <c r="D46" i="2" s="1"/>
  <c r="F27" i="2"/>
  <c r="C19" i="2"/>
  <c r="H27" i="2"/>
  <c r="C45" i="2"/>
  <c r="C46" i="2" s="1"/>
  <c r="H45" i="2"/>
  <c r="H46" i="2" s="1"/>
  <c r="F45" i="2"/>
  <c r="F46" i="2" s="1"/>
  <c r="G45" i="2"/>
  <c r="G46" i="2" s="1"/>
  <c r="D27" i="2"/>
  <c r="E27" i="2"/>
  <c r="B27" i="2"/>
  <c r="E45" i="2"/>
  <c r="E46" i="2" s="1"/>
  <c r="F24" i="2"/>
  <c r="F50" i="2"/>
  <c r="D50" i="2"/>
  <c r="D24" i="2"/>
  <c r="I77" i="2"/>
  <c r="I78" i="2" s="1"/>
  <c r="E24" i="2"/>
  <c r="E50" i="2"/>
  <c r="I43" i="2"/>
  <c r="G77" i="2"/>
  <c r="G78" i="2" s="1"/>
  <c r="B24" i="2"/>
  <c r="B50" i="2"/>
  <c r="C50" i="2"/>
  <c r="C24" i="2"/>
  <c r="G24" i="2"/>
  <c r="G50" i="2"/>
  <c r="B77" i="2"/>
  <c r="B78" i="2" s="1"/>
  <c r="C77" i="2"/>
  <c r="C78" i="2" s="1"/>
  <c r="D43" i="2"/>
  <c r="E52" i="2"/>
  <c r="E53" i="2" s="1"/>
  <c r="H52" i="2"/>
  <c r="H53" i="2" s="1"/>
  <c r="I50" i="2"/>
  <c r="I24" i="2"/>
  <c r="C43" i="2"/>
  <c r="I52" i="2"/>
  <c r="I53" i="2" s="1"/>
  <c r="H50" i="2"/>
  <c r="H24" i="2"/>
  <c r="F77" i="2"/>
  <c r="F78" i="2" s="1"/>
  <c r="E43" i="2"/>
  <c r="G43" i="2"/>
  <c r="G52" i="2"/>
  <c r="G53" i="2" s="1"/>
  <c r="B43" i="2"/>
  <c r="F43" i="2"/>
  <c r="F87" i="2"/>
  <c r="I87" i="2"/>
  <c r="H87" i="2"/>
  <c r="E87" i="2"/>
  <c r="C87" i="2"/>
  <c r="D87" i="2"/>
  <c r="B87" i="2"/>
  <c r="G87" i="2"/>
  <c r="C188" i="2" l="1"/>
  <c r="E188" i="2"/>
  <c r="F188" i="2"/>
  <c r="I188" i="2"/>
  <c r="D188" i="2"/>
  <c r="H188" i="2"/>
  <c r="G188" i="2"/>
  <c r="B188" i="2"/>
  <c r="H47" i="2"/>
  <c r="H48" i="2" s="1"/>
  <c r="B44" i="2"/>
  <c r="B47" i="2"/>
  <c r="I51" i="2"/>
  <c r="I54" i="2"/>
  <c r="B54" i="2"/>
  <c r="B51" i="2"/>
  <c r="E51" i="2"/>
  <c r="E54" i="2"/>
  <c r="D57" i="2"/>
  <c r="D59" i="2" s="1"/>
  <c r="D60" i="2" s="1"/>
  <c r="D31" i="2"/>
  <c r="D40" i="2" s="1"/>
  <c r="D79" i="2" s="1"/>
  <c r="H57" i="2"/>
  <c r="H59" i="2" s="1"/>
  <c r="H60" i="2" s="1"/>
  <c r="H31" i="2"/>
  <c r="H40" i="2" s="1"/>
  <c r="F57" i="2"/>
  <c r="F59" i="2" s="1"/>
  <c r="F60" i="2" s="1"/>
  <c r="F31" i="2"/>
  <c r="F40" i="2" s="1"/>
  <c r="F79" i="2" s="1"/>
  <c r="C57" i="2"/>
  <c r="C59" i="2" s="1"/>
  <c r="C60" i="2" s="1"/>
  <c r="C31" i="2"/>
  <c r="C40" i="2" s="1"/>
  <c r="C79" i="2" s="1"/>
  <c r="E44" i="2"/>
  <c r="E47" i="2"/>
  <c r="F44" i="2"/>
  <c r="F47" i="2"/>
  <c r="G44" i="2"/>
  <c r="G47" i="2"/>
  <c r="G54" i="2"/>
  <c r="G51" i="2"/>
  <c r="C54" i="2"/>
  <c r="C51" i="2"/>
  <c r="I44" i="2"/>
  <c r="I47" i="2"/>
  <c r="E31" i="2"/>
  <c r="E40" i="2" s="1"/>
  <c r="E57" i="2"/>
  <c r="E59" i="2" s="1"/>
  <c r="E60" i="2" s="1"/>
  <c r="D47" i="2"/>
  <c r="D44" i="2"/>
  <c r="D51" i="2"/>
  <c r="D54" i="2"/>
  <c r="B57" i="2"/>
  <c r="B59" i="2" s="1"/>
  <c r="B60" i="2" s="1"/>
  <c r="B31" i="2"/>
  <c r="B40" i="2" s="1"/>
  <c r="G57" i="2"/>
  <c r="G59" i="2" s="1"/>
  <c r="G60" i="2" s="1"/>
  <c r="G31" i="2"/>
  <c r="G40" i="2" s="1"/>
  <c r="C47" i="2"/>
  <c r="C44" i="2"/>
  <c r="H51" i="2"/>
  <c r="H54" i="2"/>
  <c r="F54" i="2"/>
  <c r="F51" i="2"/>
  <c r="I57" i="2"/>
  <c r="I59" i="2" s="1"/>
  <c r="I60" i="2" s="1"/>
  <c r="I31" i="2"/>
  <c r="I40" i="2" s="1"/>
  <c r="H71" i="2" l="1"/>
  <c r="H81" i="2" s="1"/>
  <c r="F55" i="2"/>
  <c r="G79" i="2"/>
  <c r="G199" i="2"/>
  <c r="E79" i="2"/>
  <c r="E199" i="2"/>
  <c r="G55" i="2"/>
  <c r="E48" i="2"/>
  <c r="E71" i="2"/>
  <c r="I199" i="2"/>
  <c r="B199" i="2"/>
  <c r="B79" i="2"/>
  <c r="C48" i="2"/>
  <c r="C71" i="2"/>
  <c r="D55" i="2"/>
  <c r="D164" i="2"/>
  <c r="B167" i="2"/>
  <c r="B168" i="2" s="1"/>
  <c r="F199" i="2"/>
  <c r="E55" i="2"/>
  <c r="B55" i="2"/>
  <c r="B164" i="2"/>
  <c r="D71" i="2"/>
  <c r="D48" i="2"/>
  <c r="C164" i="2"/>
  <c r="C55" i="2"/>
  <c r="I55" i="2"/>
  <c r="H55" i="2"/>
  <c r="C167" i="2"/>
  <c r="C168" i="2" s="1"/>
  <c r="I71" i="2"/>
  <c r="I48" i="2"/>
  <c r="G48" i="2"/>
  <c r="G71" i="2"/>
  <c r="F71" i="2"/>
  <c r="F48" i="2"/>
  <c r="C199" i="2"/>
  <c r="H199" i="2"/>
  <c r="H79" i="2"/>
  <c r="D199" i="2"/>
  <c r="D167" i="2"/>
  <c r="D168" i="2" s="1"/>
  <c r="I79" i="2"/>
  <c r="B48" i="2"/>
  <c r="B71" i="2"/>
  <c r="H72" i="2" l="1"/>
  <c r="G72" i="2"/>
  <c r="G81" i="2"/>
  <c r="D72" i="2"/>
  <c r="D81" i="2"/>
  <c r="B72" i="2"/>
  <c r="B81" i="2"/>
  <c r="I81" i="2"/>
  <c r="I72" i="2"/>
  <c r="F81" i="2"/>
  <c r="F72" i="2"/>
  <c r="C72" i="2"/>
  <c r="C81" i="2"/>
  <c r="E81" i="2"/>
  <c r="E72" i="2"/>
  <c r="H82" i="2"/>
  <c r="H130" i="2"/>
  <c r="H136" i="2" s="1"/>
  <c r="H137" i="2" s="1"/>
  <c r="H93" i="2"/>
  <c r="C130" i="2" l="1"/>
  <c r="C136" i="2" s="1"/>
  <c r="C137" i="2" s="1"/>
  <c r="C82" i="2"/>
  <c r="C93" i="2"/>
  <c r="E93" i="2"/>
  <c r="E130" i="2"/>
  <c r="E136" i="2" s="1"/>
  <c r="E137" i="2" s="1"/>
  <c r="E82" i="2"/>
  <c r="B130" i="2"/>
  <c r="B136" i="2" s="1"/>
  <c r="B137" i="2" s="1"/>
  <c r="B82" i="2"/>
  <c r="B93" i="2"/>
  <c r="H94" i="2"/>
  <c r="D130" i="2"/>
  <c r="D136" i="2" s="1"/>
  <c r="D137" i="2" s="1"/>
  <c r="D82" i="2"/>
  <c r="D93" i="2"/>
  <c r="G82" i="2"/>
  <c r="G130" i="2"/>
  <c r="G136" i="2" s="1"/>
  <c r="G137" i="2" s="1"/>
  <c r="G93" i="2"/>
  <c r="F82" i="2"/>
  <c r="F93" i="2"/>
  <c r="F130" i="2"/>
  <c r="F136" i="2" s="1"/>
  <c r="F137" i="2" s="1"/>
  <c r="I130" i="2"/>
  <c r="I136" i="2" s="1"/>
  <c r="I137" i="2" s="1"/>
  <c r="I82" i="2"/>
  <c r="I93" i="2"/>
  <c r="I94" i="2" l="1"/>
  <c r="F94" i="2"/>
  <c r="H103" i="2"/>
  <c r="H97" i="2"/>
  <c r="E94" i="2"/>
  <c r="C94" i="2"/>
  <c r="G94" i="2"/>
  <c r="B94" i="2"/>
  <c r="D94" i="2"/>
  <c r="C97" i="2" l="1"/>
  <c r="C103" i="2"/>
  <c r="I97" i="2"/>
  <c r="I103" i="2"/>
  <c r="G97" i="2"/>
  <c r="G103" i="2"/>
  <c r="E103" i="2"/>
  <c r="E97" i="2"/>
  <c r="H99" i="2"/>
  <c r="H185" i="2"/>
  <c r="H98" i="2"/>
  <c r="F103" i="2"/>
  <c r="F97" i="2"/>
  <c r="D103" i="2"/>
  <c r="D97" i="2"/>
  <c r="B97" i="2"/>
  <c r="B103" i="2"/>
  <c r="F185" i="2" l="1"/>
  <c r="F99" i="2"/>
  <c r="F98" i="2"/>
  <c r="G185" i="2"/>
  <c r="G99" i="2"/>
  <c r="G98" i="2"/>
  <c r="C99" i="2"/>
  <c r="C185" i="2"/>
  <c r="C98" i="2"/>
  <c r="D185" i="2"/>
  <c r="D99" i="2"/>
  <c r="D98" i="2"/>
  <c r="E99" i="2"/>
  <c r="E185" i="2"/>
  <c r="E98" i="2"/>
  <c r="B99" i="2"/>
  <c r="B185" i="2"/>
  <c r="B98" i="2"/>
  <c r="H184" i="2"/>
  <c r="H186" i="2" s="1"/>
  <c r="H198" i="2" s="1"/>
  <c r="H200" i="2" s="1"/>
  <c r="H157" i="2"/>
  <c r="H159" i="2" s="1"/>
  <c r="H117" i="2"/>
  <c r="H118" i="2" s="1"/>
  <c r="I99" i="2"/>
  <c r="I185" i="2"/>
  <c r="I98" i="2"/>
  <c r="B157" i="2" l="1"/>
  <c r="B159" i="2" s="1"/>
  <c r="B117" i="2"/>
  <c r="B118" i="2" s="1"/>
  <c r="B184" i="2"/>
  <c r="B186" i="2" s="1"/>
  <c r="B198" i="2" s="1"/>
  <c r="B200" i="2" s="1"/>
  <c r="E117" i="2"/>
  <c r="E118" i="2" s="1"/>
  <c r="E184" i="2"/>
  <c r="E186" i="2" s="1"/>
  <c r="E198" i="2" s="1"/>
  <c r="E200" i="2" s="1"/>
  <c r="E157" i="2"/>
  <c r="E159" i="2" s="1"/>
  <c r="F117" i="2"/>
  <c r="F118" i="2" s="1"/>
  <c r="F157" i="2"/>
  <c r="F159" i="2" s="1"/>
  <c r="F184" i="2"/>
  <c r="F186" i="2" s="1"/>
  <c r="F198" i="2" s="1"/>
  <c r="F200" i="2" s="1"/>
  <c r="I184" i="2"/>
  <c r="I186" i="2" s="1"/>
  <c r="I198" i="2" s="1"/>
  <c r="I200" i="2" s="1"/>
  <c r="I157" i="2"/>
  <c r="I159" i="2" s="1"/>
  <c r="I117" i="2"/>
  <c r="I118" i="2" s="1"/>
  <c r="G157" i="2"/>
  <c r="G159" i="2" s="1"/>
  <c r="G184" i="2"/>
  <c r="G186" i="2" s="1"/>
  <c r="G198" i="2" s="1"/>
  <c r="G200" i="2" s="1"/>
  <c r="G117" i="2"/>
  <c r="G118" i="2" s="1"/>
  <c r="C184" i="2"/>
  <c r="C186" i="2" s="1"/>
  <c r="C198" i="2" s="1"/>
  <c r="C200" i="2" s="1"/>
  <c r="C117" i="2"/>
  <c r="C118" i="2" s="1"/>
  <c r="C157" i="2"/>
  <c r="C159" i="2" s="1"/>
  <c r="D157" i="2"/>
  <c r="D159" i="2" s="1"/>
  <c r="D117" i="2"/>
  <c r="D118" i="2" s="1"/>
  <c r="D184" i="2"/>
  <c r="D186" i="2" s="1"/>
  <c r="D198" i="2" s="1"/>
  <c r="D200" i="2" s="1"/>
</calcChain>
</file>

<file path=xl/comments1.xml><?xml version="1.0" encoding="utf-8"?>
<comments xmlns="http://schemas.openxmlformats.org/spreadsheetml/2006/main">
  <authors>
    <author>Mandy Cassels</author>
  </authors>
  <commentList>
    <comment ref="B17" authorId="0" shapeId="0">
      <text>
        <r>
          <rPr>
            <b/>
            <sz val="9"/>
            <color indexed="81"/>
            <rFont val="Tahoma"/>
            <family val="2"/>
          </rPr>
          <t>Mandy Cassels:</t>
        </r>
        <r>
          <rPr>
            <sz val="9"/>
            <color indexed="81"/>
            <rFont val="Tahoma"/>
            <family val="2"/>
          </rPr>
          <t xml:space="preserve">
</t>
        </r>
      </text>
    </comment>
    <comment ref="D17" authorId="0" shapeId="0">
      <text>
        <r>
          <rPr>
            <b/>
            <sz val="9"/>
            <color indexed="81"/>
            <rFont val="Tahoma"/>
            <family val="2"/>
          </rPr>
          <t>Mandy Cassels:</t>
        </r>
        <r>
          <rPr>
            <sz val="9"/>
            <color indexed="81"/>
            <rFont val="Tahoma"/>
            <family val="2"/>
          </rPr>
          <t xml:space="preserve">
</t>
        </r>
      </text>
    </comment>
    <comment ref="I17" authorId="0" shapeId="0">
      <text>
        <r>
          <rPr>
            <b/>
            <sz val="9"/>
            <color indexed="81"/>
            <rFont val="Tahoma"/>
            <family val="2"/>
          </rPr>
          <t>Mandy Cassels:</t>
        </r>
        <r>
          <rPr>
            <sz val="9"/>
            <color indexed="81"/>
            <rFont val="Tahoma"/>
            <family val="2"/>
          </rPr>
          <t xml:space="preserve">
</t>
        </r>
      </text>
    </comment>
    <comment ref="D18" authorId="0" shapeId="0">
      <text>
        <r>
          <rPr>
            <b/>
            <sz val="9"/>
            <color indexed="81"/>
            <rFont val="Tahoma"/>
            <family val="2"/>
          </rPr>
          <t>Mandy Cassels:</t>
        </r>
        <r>
          <rPr>
            <sz val="9"/>
            <color indexed="81"/>
            <rFont val="Tahoma"/>
            <family val="2"/>
          </rPr>
          <t xml:space="preserve">
</t>
        </r>
      </text>
    </comment>
    <comment ref="I18" authorId="0" shapeId="0">
      <text>
        <r>
          <rPr>
            <b/>
            <sz val="9"/>
            <color indexed="81"/>
            <rFont val="Tahoma"/>
            <family val="2"/>
          </rPr>
          <t>Mandy Cassels:</t>
        </r>
        <r>
          <rPr>
            <sz val="9"/>
            <color indexed="81"/>
            <rFont val="Tahoma"/>
            <family val="2"/>
          </rPr>
          <t xml:space="preserve">
</t>
        </r>
      </text>
    </comment>
    <comment ref="B22" authorId="0" shapeId="0">
      <text>
        <r>
          <rPr>
            <b/>
            <sz val="9"/>
            <color indexed="81"/>
            <rFont val="Tahoma"/>
            <family val="2"/>
          </rPr>
          <t>Mandy Cassels:</t>
        </r>
        <r>
          <rPr>
            <sz val="9"/>
            <color indexed="81"/>
            <rFont val="Tahoma"/>
            <family val="2"/>
          </rPr>
          <t xml:space="preserve">
</t>
        </r>
      </text>
    </comment>
    <comment ref="C22" authorId="0" shapeId="0">
      <text>
        <r>
          <rPr>
            <b/>
            <sz val="9"/>
            <color indexed="81"/>
            <rFont val="Tahoma"/>
            <family val="2"/>
          </rPr>
          <t>Mandy Cassels:</t>
        </r>
        <r>
          <rPr>
            <sz val="9"/>
            <color indexed="81"/>
            <rFont val="Tahoma"/>
            <family val="2"/>
          </rPr>
          <t xml:space="preserve">
</t>
        </r>
      </text>
    </comment>
    <comment ref="D22" authorId="0" shapeId="0">
      <text>
        <r>
          <rPr>
            <b/>
            <sz val="9"/>
            <color indexed="81"/>
            <rFont val="Tahoma"/>
            <family val="2"/>
          </rPr>
          <t>Mandy Cassels:</t>
        </r>
        <r>
          <rPr>
            <sz val="9"/>
            <color indexed="81"/>
            <rFont val="Tahoma"/>
            <family val="2"/>
          </rPr>
          <t xml:space="preserve">
</t>
        </r>
      </text>
    </comment>
    <comment ref="E22" authorId="0" shapeId="0">
      <text>
        <r>
          <rPr>
            <b/>
            <sz val="9"/>
            <color indexed="81"/>
            <rFont val="Tahoma"/>
            <family val="2"/>
          </rPr>
          <t>Mandy Cassels:</t>
        </r>
        <r>
          <rPr>
            <sz val="9"/>
            <color indexed="81"/>
            <rFont val="Tahoma"/>
            <family val="2"/>
          </rPr>
          <t xml:space="preserve">
</t>
        </r>
      </text>
    </comment>
    <comment ref="G22" authorId="0" shapeId="0">
      <text>
        <r>
          <rPr>
            <b/>
            <sz val="9"/>
            <color indexed="81"/>
            <rFont val="Tahoma"/>
            <family val="2"/>
          </rPr>
          <t>Mandy Cassels:</t>
        </r>
        <r>
          <rPr>
            <sz val="9"/>
            <color indexed="81"/>
            <rFont val="Tahoma"/>
            <family val="2"/>
          </rPr>
          <t xml:space="preserve">
</t>
        </r>
      </text>
    </comment>
    <comment ref="H22" authorId="0" shapeId="0">
      <text>
        <r>
          <rPr>
            <b/>
            <sz val="9"/>
            <color indexed="81"/>
            <rFont val="Tahoma"/>
            <family val="2"/>
          </rPr>
          <t>Mandy Cassels:</t>
        </r>
        <r>
          <rPr>
            <sz val="9"/>
            <color indexed="81"/>
            <rFont val="Tahoma"/>
            <family val="2"/>
          </rPr>
          <t xml:space="preserve">
</t>
        </r>
      </text>
    </comment>
    <comment ref="I22" authorId="0" shapeId="0">
      <text>
        <r>
          <rPr>
            <b/>
            <sz val="9"/>
            <color indexed="81"/>
            <rFont val="Tahoma"/>
            <family val="2"/>
          </rPr>
          <t>Mandy Cassels:</t>
        </r>
        <r>
          <rPr>
            <sz val="9"/>
            <color indexed="81"/>
            <rFont val="Tahoma"/>
            <family val="2"/>
          </rPr>
          <t xml:space="preserve">
</t>
        </r>
      </text>
    </comment>
    <comment ref="C23" authorId="0" shapeId="0">
      <text>
        <r>
          <rPr>
            <b/>
            <sz val="9"/>
            <color indexed="81"/>
            <rFont val="Tahoma"/>
            <family val="2"/>
          </rPr>
          <t>Mandy Cassels:</t>
        </r>
        <r>
          <rPr>
            <sz val="9"/>
            <color indexed="81"/>
            <rFont val="Tahoma"/>
            <family val="2"/>
          </rPr>
          <t xml:space="preserve">
</t>
        </r>
      </text>
    </comment>
    <comment ref="B27" authorId="0" shapeId="0">
      <text>
        <r>
          <rPr>
            <b/>
            <sz val="9"/>
            <color indexed="81"/>
            <rFont val="Tahoma"/>
            <family val="2"/>
          </rPr>
          <t>Mandy Cassels:</t>
        </r>
        <r>
          <rPr>
            <sz val="9"/>
            <color indexed="81"/>
            <rFont val="Tahoma"/>
            <family val="2"/>
          </rPr>
          <t xml:space="preserve">
</t>
        </r>
      </text>
    </comment>
    <comment ref="C27" authorId="0" shapeId="0">
      <text>
        <r>
          <rPr>
            <b/>
            <sz val="9"/>
            <color indexed="81"/>
            <rFont val="Tahoma"/>
            <family val="2"/>
          </rPr>
          <t>Mandy Cassels:</t>
        </r>
        <r>
          <rPr>
            <sz val="9"/>
            <color indexed="81"/>
            <rFont val="Tahoma"/>
            <family val="2"/>
          </rPr>
          <t xml:space="preserve">
</t>
        </r>
      </text>
    </comment>
    <comment ref="F27" authorId="0" shapeId="0">
      <text>
        <r>
          <rPr>
            <b/>
            <sz val="9"/>
            <color indexed="81"/>
            <rFont val="Tahoma"/>
            <family val="2"/>
          </rPr>
          <t>Mandy Cassels:</t>
        </r>
        <r>
          <rPr>
            <sz val="9"/>
            <color indexed="81"/>
            <rFont val="Tahoma"/>
            <family val="2"/>
          </rPr>
          <t xml:space="preserve">
</t>
        </r>
      </text>
    </comment>
    <comment ref="B28" authorId="0" shapeId="0">
      <text>
        <r>
          <rPr>
            <b/>
            <sz val="9"/>
            <color indexed="81"/>
            <rFont val="Tahoma"/>
            <family val="2"/>
          </rPr>
          <t>Mandy Cassels:</t>
        </r>
        <r>
          <rPr>
            <sz val="9"/>
            <color indexed="81"/>
            <rFont val="Tahoma"/>
            <family val="2"/>
          </rPr>
          <t xml:space="preserve">
</t>
        </r>
      </text>
    </comment>
    <comment ref="D28" authorId="0" shapeId="0">
      <text>
        <r>
          <rPr>
            <b/>
            <sz val="9"/>
            <color indexed="81"/>
            <rFont val="Tahoma"/>
            <family val="2"/>
          </rPr>
          <t>Mandy Cassels:</t>
        </r>
        <r>
          <rPr>
            <sz val="9"/>
            <color indexed="81"/>
            <rFont val="Tahoma"/>
            <family val="2"/>
          </rPr>
          <t xml:space="preserve">
</t>
        </r>
      </text>
    </comment>
    <comment ref="F28" authorId="0" shapeId="0">
      <text>
        <r>
          <rPr>
            <b/>
            <sz val="9"/>
            <color indexed="81"/>
            <rFont val="Tahoma"/>
            <family val="2"/>
          </rPr>
          <t>Mandy Cassels:</t>
        </r>
        <r>
          <rPr>
            <sz val="9"/>
            <color indexed="81"/>
            <rFont val="Tahoma"/>
            <family val="2"/>
          </rPr>
          <t xml:space="preserve">
</t>
        </r>
      </text>
    </comment>
    <comment ref="H28" authorId="0" shapeId="0">
      <text>
        <r>
          <rPr>
            <b/>
            <sz val="9"/>
            <color indexed="81"/>
            <rFont val="Tahoma"/>
            <family val="2"/>
          </rPr>
          <t>Mandy Cassels:</t>
        </r>
        <r>
          <rPr>
            <sz val="9"/>
            <color indexed="81"/>
            <rFont val="Tahoma"/>
            <family val="2"/>
          </rPr>
          <t xml:space="preserve">
</t>
        </r>
      </text>
    </comment>
    <comment ref="I28" authorId="0" shapeId="0">
      <text>
        <r>
          <rPr>
            <b/>
            <sz val="9"/>
            <color indexed="81"/>
            <rFont val="Tahoma"/>
            <family val="2"/>
          </rPr>
          <t>Mandy Cassels:</t>
        </r>
        <r>
          <rPr>
            <sz val="9"/>
            <color indexed="81"/>
            <rFont val="Tahoma"/>
            <family val="2"/>
          </rPr>
          <t xml:space="preserve">
</t>
        </r>
      </text>
    </comment>
    <comment ref="D29" authorId="0" shapeId="0">
      <text>
        <r>
          <rPr>
            <b/>
            <sz val="9"/>
            <color indexed="81"/>
            <rFont val="Tahoma"/>
            <family val="2"/>
          </rPr>
          <t>Mandy Cassels:</t>
        </r>
        <r>
          <rPr>
            <sz val="9"/>
            <color indexed="81"/>
            <rFont val="Tahoma"/>
            <family val="2"/>
          </rPr>
          <t xml:space="preserve">
</t>
        </r>
      </text>
    </comment>
    <comment ref="E29" authorId="0" shapeId="0">
      <text>
        <r>
          <rPr>
            <b/>
            <sz val="9"/>
            <color indexed="81"/>
            <rFont val="Tahoma"/>
            <family val="2"/>
          </rPr>
          <t>Mandy Cassels:</t>
        </r>
        <r>
          <rPr>
            <sz val="9"/>
            <color indexed="81"/>
            <rFont val="Tahoma"/>
            <family val="2"/>
          </rPr>
          <t xml:space="preserve">
</t>
        </r>
      </text>
    </comment>
    <comment ref="G29" authorId="0" shapeId="0">
      <text>
        <r>
          <rPr>
            <b/>
            <sz val="9"/>
            <color indexed="81"/>
            <rFont val="Tahoma"/>
            <family val="2"/>
          </rPr>
          <t>Mandy Cassels:</t>
        </r>
        <r>
          <rPr>
            <sz val="9"/>
            <color indexed="81"/>
            <rFont val="Tahoma"/>
            <family val="2"/>
          </rPr>
          <t xml:space="preserve">
</t>
        </r>
      </text>
    </comment>
    <comment ref="C30" authorId="0" shapeId="0">
      <text>
        <r>
          <rPr>
            <b/>
            <sz val="9"/>
            <color indexed="81"/>
            <rFont val="Tahoma"/>
            <family val="2"/>
          </rPr>
          <t>Mandy Cassels:</t>
        </r>
        <r>
          <rPr>
            <sz val="9"/>
            <color indexed="81"/>
            <rFont val="Tahoma"/>
            <family val="2"/>
          </rPr>
          <t xml:space="preserve">
</t>
        </r>
      </text>
    </comment>
    <comment ref="I30" authorId="0" shapeId="0">
      <text>
        <r>
          <rPr>
            <b/>
            <sz val="9"/>
            <color indexed="81"/>
            <rFont val="Tahoma"/>
            <family val="2"/>
          </rPr>
          <t>Mandy Cassels:</t>
        </r>
        <r>
          <rPr>
            <sz val="9"/>
            <color indexed="81"/>
            <rFont val="Tahoma"/>
            <family val="2"/>
          </rPr>
          <t xml:space="preserve">
</t>
        </r>
      </text>
    </comment>
    <comment ref="D43" authorId="0" shapeId="0">
      <text>
        <r>
          <rPr>
            <b/>
            <sz val="9"/>
            <color indexed="81"/>
            <rFont val="Tahoma"/>
            <family val="2"/>
          </rPr>
          <t>Mandy Cassels:</t>
        </r>
        <r>
          <rPr>
            <sz val="9"/>
            <color indexed="81"/>
            <rFont val="Tahoma"/>
            <family val="2"/>
          </rPr>
          <t xml:space="preserve">
</t>
        </r>
      </text>
    </comment>
    <comment ref="E43" authorId="0" shapeId="0">
      <text>
        <r>
          <rPr>
            <b/>
            <sz val="9"/>
            <color indexed="81"/>
            <rFont val="Tahoma"/>
            <family val="2"/>
          </rPr>
          <t>Mandy Cassels:</t>
        </r>
        <r>
          <rPr>
            <sz val="9"/>
            <color indexed="81"/>
            <rFont val="Tahoma"/>
            <family val="2"/>
          </rPr>
          <t xml:space="preserve">
</t>
        </r>
      </text>
    </comment>
    <comment ref="F43" authorId="0" shapeId="0">
      <text>
        <r>
          <rPr>
            <b/>
            <sz val="9"/>
            <color indexed="81"/>
            <rFont val="Tahoma"/>
            <family val="2"/>
          </rPr>
          <t>Mandy Cassels:</t>
        </r>
        <r>
          <rPr>
            <sz val="9"/>
            <color indexed="81"/>
            <rFont val="Tahoma"/>
            <family val="2"/>
          </rPr>
          <t xml:space="preserve">
</t>
        </r>
      </text>
    </comment>
    <comment ref="G43" authorId="0" shapeId="0">
      <text>
        <r>
          <rPr>
            <b/>
            <sz val="9"/>
            <color indexed="81"/>
            <rFont val="Tahoma"/>
            <family val="2"/>
          </rPr>
          <t>Mandy Cassels:</t>
        </r>
        <r>
          <rPr>
            <sz val="9"/>
            <color indexed="81"/>
            <rFont val="Tahoma"/>
            <family val="2"/>
          </rPr>
          <t xml:space="preserve">
</t>
        </r>
      </text>
    </comment>
    <comment ref="I43" authorId="0" shapeId="0">
      <text>
        <r>
          <rPr>
            <b/>
            <sz val="9"/>
            <color indexed="81"/>
            <rFont val="Tahoma"/>
            <family val="2"/>
          </rPr>
          <t>Mandy Cassels:</t>
        </r>
        <r>
          <rPr>
            <sz val="9"/>
            <color indexed="81"/>
            <rFont val="Tahoma"/>
            <family val="2"/>
          </rPr>
          <t xml:space="preserve">
</t>
        </r>
      </text>
    </comment>
    <comment ref="B45" authorId="0" shapeId="0">
      <text>
        <r>
          <rPr>
            <b/>
            <sz val="9"/>
            <color indexed="81"/>
            <rFont val="Tahoma"/>
            <family val="2"/>
          </rPr>
          <t>Mandy Cassels:</t>
        </r>
        <r>
          <rPr>
            <sz val="9"/>
            <color indexed="81"/>
            <rFont val="Tahoma"/>
            <family val="2"/>
          </rPr>
          <t xml:space="preserve">
</t>
        </r>
      </text>
    </comment>
    <comment ref="D45" authorId="0" shapeId="0">
      <text>
        <r>
          <rPr>
            <b/>
            <sz val="9"/>
            <color indexed="81"/>
            <rFont val="Tahoma"/>
            <family val="2"/>
          </rPr>
          <t>Mandy Cassels:</t>
        </r>
        <r>
          <rPr>
            <sz val="9"/>
            <color indexed="81"/>
            <rFont val="Tahoma"/>
            <family val="2"/>
          </rPr>
          <t xml:space="preserve">
</t>
        </r>
      </text>
    </comment>
    <comment ref="H45" authorId="0" shapeId="0">
      <text>
        <r>
          <rPr>
            <b/>
            <sz val="9"/>
            <color indexed="81"/>
            <rFont val="Tahoma"/>
            <family val="2"/>
          </rPr>
          <t>Mandy Cassels:</t>
        </r>
        <r>
          <rPr>
            <sz val="9"/>
            <color indexed="81"/>
            <rFont val="Tahoma"/>
            <family val="2"/>
          </rPr>
          <t xml:space="preserve">
</t>
        </r>
      </text>
    </comment>
    <comment ref="I45" authorId="0" shapeId="0">
      <text>
        <r>
          <rPr>
            <b/>
            <sz val="9"/>
            <color indexed="81"/>
            <rFont val="Tahoma"/>
            <family val="2"/>
          </rPr>
          <t>Mandy Cassels:</t>
        </r>
        <r>
          <rPr>
            <sz val="9"/>
            <color indexed="81"/>
            <rFont val="Tahoma"/>
            <family val="2"/>
          </rPr>
          <t xml:space="preserve">
</t>
        </r>
      </text>
    </comment>
    <comment ref="G50" authorId="0" shapeId="0">
      <text>
        <r>
          <rPr>
            <b/>
            <sz val="9"/>
            <color indexed="81"/>
            <rFont val="Tahoma"/>
            <family val="2"/>
          </rPr>
          <t>Mandy Cassels:</t>
        </r>
        <r>
          <rPr>
            <sz val="9"/>
            <color indexed="81"/>
            <rFont val="Tahoma"/>
            <family val="2"/>
          </rPr>
          <t xml:space="preserve">
</t>
        </r>
      </text>
    </comment>
    <comment ref="H50" authorId="0" shapeId="0">
      <text>
        <r>
          <rPr>
            <b/>
            <sz val="9"/>
            <color indexed="81"/>
            <rFont val="Tahoma"/>
            <family val="2"/>
          </rPr>
          <t>Mandy Cassels:</t>
        </r>
        <r>
          <rPr>
            <sz val="9"/>
            <color indexed="81"/>
            <rFont val="Tahoma"/>
            <family val="2"/>
          </rPr>
          <t xml:space="preserve">
</t>
        </r>
      </text>
    </comment>
    <comment ref="F52" authorId="0" shapeId="0">
      <text>
        <r>
          <rPr>
            <b/>
            <sz val="9"/>
            <color indexed="81"/>
            <rFont val="Tahoma"/>
            <family val="2"/>
          </rPr>
          <t>Mandy Cassels:</t>
        </r>
        <r>
          <rPr>
            <sz val="9"/>
            <color indexed="81"/>
            <rFont val="Tahoma"/>
            <family val="2"/>
          </rPr>
          <t xml:space="preserve">
</t>
        </r>
      </text>
    </comment>
    <comment ref="H52" authorId="0" shapeId="0">
      <text>
        <r>
          <rPr>
            <b/>
            <sz val="9"/>
            <color indexed="81"/>
            <rFont val="Tahoma"/>
            <family val="2"/>
          </rPr>
          <t>Mandy Cassels:</t>
        </r>
        <r>
          <rPr>
            <sz val="9"/>
            <color indexed="81"/>
            <rFont val="Tahoma"/>
            <family val="2"/>
          </rPr>
          <t xml:space="preserve">
</t>
        </r>
      </text>
    </comment>
    <comment ref="D57" authorId="0" shapeId="0">
      <text>
        <r>
          <rPr>
            <b/>
            <sz val="9"/>
            <color indexed="81"/>
            <rFont val="Tahoma"/>
            <family val="2"/>
          </rPr>
          <t>Mandy Cassels:</t>
        </r>
        <r>
          <rPr>
            <sz val="9"/>
            <color indexed="81"/>
            <rFont val="Tahoma"/>
            <family val="2"/>
          </rPr>
          <t xml:space="preserve">
</t>
        </r>
      </text>
    </comment>
    <comment ref="F57" authorId="0" shapeId="0">
      <text>
        <r>
          <rPr>
            <b/>
            <sz val="9"/>
            <color indexed="81"/>
            <rFont val="Tahoma"/>
            <family val="2"/>
          </rPr>
          <t>Mandy Cassels:</t>
        </r>
        <r>
          <rPr>
            <sz val="9"/>
            <color indexed="81"/>
            <rFont val="Tahoma"/>
            <family val="2"/>
          </rPr>
          <t xml:space="preserve">
</t>
        </r>
      </text>
    </comment>
    <comment ref="H57" authorId="0" shapeId="0">
      <text>
        <r>
          <rPr>
            <b/>
            <sz val="9"/>
            <color indexed="81"/>
            <rFont val="Tahoma"/>
            <family val="2"/>
          </rPr>
          <t>Mandy Cassels:</t>
        </r>
        <r>
          <rPr>
            <sz val="9"/>
            <color indexed="81"/>
            <rFont val="Tahoma"/>
            <family val="2"/>
          </rPr>
          <t xml:space="preserve">
</t>
        </r>
      </text>
    </comment>
    <comment ref="B75" authorId="0" shapeId="0">
      <text>
        <r>
          <rPr>
            <b/>
            <sz val="9"/>
            <color indexed="81"/>
            <rFont val="Tahoma"/>
            <family val="2"/>
          </rPr>
          <t>Mandy Cassels:</t>
        </r>
        <r>
          <rPr>
            <sz val="9"/>
            <color indexed="81"/>
            <rFont val="Tahoma"/>
            <family val="2"/>
          </rPr>
          <t xml:space="preserve">
</t>
        </r>
      </text>
    </comment>
    <comment ref="H75" authorId="0" shapeId="0">
      <text>
        <r>
          <rPr>
            <b/>
            <sz val="9"/>
            <color indexed="81"/>
            <rFont val="Tahoma"/>
            <family val="2"/>
          </rPr>
          <t>Mandy Cassels:</t>
        </r>
        <r>
          <rPr>
            <sz val="9"/>
            <color indexed="81"/>
            <rFont val="Tahoma"/>
            <family val="2"/>
          </rPr>
          <t xml:space="preserve">
</t>
        </r>
      </text>
    </comment>
    <comment ref="B76" authorId="0" shapeId="0">
      <text>
        <r>
          <rPr>
            <b/>
            <sz val="9"/>
            <color indexed="81"/>
            <rFont val="Tahoma"/>
            <family val="2"/>
          </rPr>
          <t>Mandy Cassels:</t>
        </r>
        <r>
          <rPr>
            <sz val="9"/>
            <color indexed="81"/>
            <rFont val="Tahoma"/>
            <family val="2"/>
          </rPr>
          <t xml:space="preserve">
</t>
        </r>
      </text>
    </comment>
    <comment ref="D76" authorId="0" shapeId="0">
      <text>
        <r>
          <rPr>
            <b/>
            <sz val="9"/>
            <color indexed="81"/>
            <rFont val="Tahoma"/>
            <family val="2"/>
          </rPr>
          <t>Mandy Cassels:</t>
        </r>
        <r>
          <rPr>
            <sz val="9"/>
            <color indexed="81"/>
            <rFont val="Tahoma"/>
            <family val="2"/>
          </rPr>
          <t xml:space="preserve">
</t>
        </r>
      </text>
    </comment>
    <comment ref="H76" authorId="0" shapeId="0">
      <text>
        <r>
          <rPr>
            <b/>
            <sz val="9"/>
            <color indexed="81"/>
            <rFont val="Tahoma"/>
            <family val="2"/>
          </rPr>
          <t>Mandy Cassels:</t>
        </r>
        <r>
          <rPr>
            <sz val="9"/>
            <color indexed="81"/>
            <rFont val="Tahoma"/>
            <family val="2"/>
          </rPr>
          <t xml:space="preserve">
</t>
        </r>
      </text>
    </comment>
    <comment ref="B77" authorId="0" shapeId="0">
      <text>
        <r>
          <rPr>
            <b/>
            <sz val="9"/>
            <color indexed="81"/>
            <rFont val="Tahoma"/>
            <family val="2"/>
          </rPr>
          <t>Mandy Cassels:</t>
        </r>
        <r>
          <rPr>
            <sz val="9"/>
            <color indexed="81"/>
            <rFont val="Tahoma"/>
            <family val="2"/>
          </rPr>
          <t xml:space="preserve">
</t>
        </r>
      </text>
    </comment>
    <comment ref="C77" authorId="0" shapeId="0">
      <text>
        <r>
          <rPr>
            <b/>
            <sz val="9"/>
            <color indexed="81"/>
            <rFont val="Tahoma"/>
            <family val="2"/>
          </rPr>
          <t>Mandy Cassels:</t>
        </r>
        <r>
          <rPr>
            <sz val="9"/>
            <color indexed="81"/>
            <rFont val="Tahoma"/>
            <family val="2"/>
          </rPr>
          <t xml:space="preserve">
</t>
        </r>
      </text>
    </comment>
    <comment ref="D77" authorId="0" shapeId="0">
      <text>
        <r>
          <rPr>
            <b/>
            <sz val="9"/>
            <color indexed="81"/>
            <rFont val="Tahoma"/>
            <family val="2"/>
          </rPr>
          <t>Mandy Cassels:</t>
        </r>
        <r>
          <rPr>
            <sz val="9"/>
            <color indexed="81"/>
            <rFont val="Tahoma"/>
            <family val="2"/>
          </rPr>
          <t xml:space="preserve">
</t>
        </r>
      </text>
    </comment>
    <comment ref="E77" authorId="0" shapeId="0">
      <text>
        <r>
          <rPr>
            <b/>
            <sz val="9"/>
            <color indexed="81"/>
            <rFont val="Tahoma"/>
            <family val="2"/>
          </rPr>
          <t>Mandy Cassels:</t>
        </r>
        <r>
          <rPr>
            <sz val="9"/>
            <color indexed="81"/>
            <rFont val="Tahoma"/>
            <family val="2"/>
          </rPr>
          <t xml:space="preserve">
</t>
        </r>
      </text>
    </comment>
    <comment ref="F77" authorId="0" shapeId="0">
      <text>
        <r>
          <rPr>
            <b/>
            <sz val="9"/>
            <color indexed="81"/>
            <rFont val="Tahoma"/>
            <family val="2"/>
          </rPr>
          <t>Mandy Cassels:</t>
        </r>
        <r>
          <rPr>
            <sz val="9"/>
            <color indexed="81"/>
            <rFont val="Tahoma"/>
            <family val="2"/>
          </rPr>
          <t xml:space="preserve">
</t>
        </r>
      </text>
    </comment>
    <comment ref="G77" authorId="0" shapeId="0">
      <text>
        <r>
          <rPr>
            <b/>
            <sz val="9"/>
            <color indexed="81"/>
            <rFont val="Tahoma"/>
            <family val="2"/>
          </rPr>
          <t>Mandy Cassels:</t>
        </r>
        <r>
          <rPr>
            <sz val="9"/>
            <color indexed="81"/>
            <rFont val="Tahoma"/>
            <family val="2"/>
          </rPr>
          <t xml:space="preserve">
</t>
        </r>
      </text>
    </comment>
    <comment ref="H77" authorId="0" shapeId="0">
      <text>
        <r>
          <rPr>
            <b/>
            <sz val="9"/>
            <color indexed="81"/>
            <rFont val="Tahoma"/>
            <family val="2"/>
          </rPr>
          <t>Mandy Cassels:</t>
        </r>
        <r>
          <rPr>
            <sz val="9"/>
            <color indexed="81"/>
            <rFont val="Tahoma"/>
            <family val="2"/>
          </rPr>
          <t xml:space="preserve">
</t>
        </r>
      </text>
    </comment>
    <comment ref="I77" authorId="0" shapeId="0">
      <text>
        <r>
          <rPr>
            <b/>
            <sz val="9"/>
            <color indexed="81"/>
            <rFont val="Tahoma"/>
            <family val="2"/>
          </rPr>
          <t>Mandy Cassels:</t>
        </r>
        <r>
          <rPr>
            <sz val="9"/>
            <color indexed="81"/>
            <rFont val="Tahoma"/>
            <family val="2"/>
          </rPr>
          <t xml:space="preserve">
</t>
        </r>
      </text>
    </comment>
    <comment ref="B85" authorId="0" shapeId="0">
      <text>
        <r>
          <rPr>
            <b/>
            <sz val="9"/>
            <color indexed="81"/>
            <rFont val="Tahoma"/>
            <family val="2"/>
          </rPr>
          <t>Mandy Cassels:</t>
        </r>
        <r>
          <rPr>
            <sz val="9"/>
            <color indexed="81"/>
            <rFont val="Tahoma"/>
            <family val="2"/>
          </rPr>
          <t xml:space="preserve">
</t>
        </r>
      </text>
    </comment>
    <comment ref="C85" authorId="0" shapeId="0">
      <text>
        <r>
          <rPr>
            <b/>
            <sz val="9"/>
            <color indexed="81"/>
            <rFont val="Tahoma"/>
            <family val="2"/>
          </rPr>
          <t>Mandy Cassels:</t>
        </r>
        <r>
          <rPr>
            <sz val="9"/>
            <color indexed="81"/>
            <rFont val="Tahoma"/>
            <family val="2"/>
          </rPr>
          <t xml:space="preserve">
</t>
        </r>
      </text>
    </comment>
    <comment ref="D85" authorId="0" shapeId="0">
      <text>
        <r>
          <rPr>
            <b/>
            <sz val="9"/>
            <color indexed="81"/>
            <rFont val="Tahoma"/>
            <family val="2"/>
          </rPr>
          <t>Mandy Cassels:</t>
        </r>
        <r>
          <rPr>
            <sz val="9"/>
            <color indexed="81"/>
            <rFont val="Tahoma"/>
            <family val="2"/>
          </rPr>
          <t xml:space="preserve">
</t>
        </r>
      </text>
    </comment>
    <comment ref="F85" authorId="0" shapeId="0">
      <text>
        <r>
          <rPr>
            <b/>
            <sz val="9"/>
            <color indexed="81"/>
            <rFont val="Tahoma"/>
            <family val="2"/>
          </rPr>
          <t>Mandy Cassels:</t>
        </r>
        <r>
          <rPr>
            <sz val="9"/>
            <color indexed="81"/>
            <rFont val="Tahoma"/>
            <family val="2"/>
          </rPr>
          <t xml:space="preserve">
</t>
        </r>
      </text>
    </comment>
    <comment ref="G85" authorId="0" shapeId="0">
      <text>
        <r>
          <rPr>
            <b/>
            <sz val="9"/>
            <color indexed="81"/>
            <rFont val="Tahoma"/>
            <family val="2"/>
          </rPr>
          <t>Mandy Cassels:</t>
        </r>
        <r>
          <rPr>
            <sz val="9"/>
            <color indexed="81"/>
            <rFont val="Tahoma"/>
            <family val="2"/>
          </rPr>
          <t xml:space="preserve">
</t>
        </r>
      </text>
    </comment>
    <comment ref="I85" authorId="0" shapeId="0">
      <text>
        <r>
          <rPr>
            <b/>
            <sz val="9"/>
            <color indexed="81"/>
            <rFont val="Tahoma"/>
            <family val="2"/>
          </rPr>
          <t>Mandy Cassels:</t>
        </r>
        <r>
          <rPr>
            <sz val="9"/>
            <color indexed="81"/>
            <rFont val="Tahoma"/>
            <family val="2"/>
          </rPr>
          <t xml:space="preserve">
</t>
        </r>
      </text>
    </comment>
    <comment ref="E86" authorId="0" shapeId="0">
      <text>
        <r>
          <rPr>
            <b/>
            <sz val="9"/>
            <color indexed="81"/>
            <rFont val="Tahoma"/>
            <family val="2"/>
          </rPr>
          <t>Mandy Cassels:</t>
        </r>
        <r>
          <rPr>
            <sz val="9"/>
            <color indexed="81"/>
            <rFont val="Tahoma"/>
            <family val="2"/>
          </rPr>
          <t xml:space="preserve">
</t>
        </r>
      </text>
    </comment>
    <comment ref="H86" authorId="0" shapeId="0">
      <text>
        <r>
          <rPr>
            <b/>
            <sz val="9"/>
            <color indexed="81"/>
            <rFont val="Tahoma"/>
            <family val="2"/>
          </rPr>
          <t>Mandy Cassels:</t>
        </r>
        <r>
          <rPr>
            <sz val="9"/>
            <color indexed="81"/>
            <rFont val="Tahoma"/>
            <family val="2"/>
          </rPr>
          <t xml:space="preserve">
</t>
        </r>
      </text>
    </comment>
    <comment ref="I86" authorId="0" shapeId="0">
      <text>
        <r>
          <rPr>
            <b/>
            <sz val="9"/>
            <color indexed="81"/>
            <rFont val="Tahoma"/>
            <family val="2"/>
          </rPr>
          <t>Mandy Cassels:</t>
        </r>
        <r>
          <rPr>
            <sz val="9"/>
            <color indexed="81"/>
            <rFont val="Tahoma"/>
            <family val="2"/>
          </rPr>
          <t xml:space="preserve">
</t>
        </r>
      </text>
    </comment>
    <comment ref="B87" authorId="0" shapeId="0">
      <text>
        <r>
          <rPr>
            <b/>
            <sz val="9"/>
            <color indexed="81"/>
            <rFont val="Tahoma"/>
            <family val="2"/>
          </rPr>
          <t>Mandy Cassels:</t>
        </r>
        <r>
          <rPr>
            <sz val="9"/>
            <color indexed="81"/>
            <rFont val="Tahoma"/>
            <family val="2"/>
          </rPr>
          <t xml:space="preserve">
</t>
        </r>
      </text>
    </comment>
    <comment ref="I87" authorId="0" shapeId="0">
      <text>
        <r>
          <rPr>
            <b/>
            <sz val="9"/>
            <color indexed="81"/>
            <rFont val="Tahoma"/>
            <family val="2"/>
          </rPr>
          <t>Mandy Cassels:</t>
        </r>
        <r>
          <rPr>
            <sz val="9"/>
            <color indexed="81"/>
            <rFont val="Tahoma"/>
            <family val="2"/>
          </rPr>
          <t xml:space="preserve">
</t>
        </r>
      </text>
    </comment>
    <comment ref="B88" authorId="0" shapeId="0">
      <text>
        <r>
          <rPr>
            <b/>
            <sz val="9"/>
            <color indexed="81"/>
            <rFont val="Tahoma"/>
            <family val="2"/>
          </rPr>
          <t>Mandy Cassels:</t>
        </r>
        <r>
          <rPr>
            <sz val="9"/>
            <color indexed="81"/>
            <rFont val="Tahoma"/>
            <family val="2"/>
          </rPr>
          <t xml:space="preserve">
</t>
        </r>
      </text>
    </comment>
    <comment ref="E88" authorId="0" shapeId="0">
      <text>
        <r>
          <rPr>
            <b/>
            <sz val="9"/>
            <color indexed="81"/>
            <rFont val="Tahoma"/>
            <family val="2"/>
          </rPr>
          <t>Mandy Cassels:</t>
        </r>
        <r>
          <rPr>
            <sz val="9"/>
            <color indexed="81"/>
            <rFont val="Tahoma"/>
            <family val="2"/>
          </rPr>
          <t xml:space="preserve">
</t>
        </r>
      </text>
    </comment>
    <comment ref="F88" authorId="0" shapeId="0">
      <text>
        <r>
          <rPr>
            <b/>
            <sz val="9"/>
            <color indexed="81"/>
            <rFont val="Tahoma"/>
            <family val="2"/>
          </rPr>
          <t>Mandy Cassels:</t>
        </r>
        <r>
          <rPr>
            <sz val="9"/>
            <color indexed="81"/>
            <rFont val="Tahoma"/>
            <family val="2"/>
          </rPr>
          <t xml:space="preserve">
</t>
        </r>
      </text>
    </comment>
    <comment ref="G88" authorId="0" shapeId="0">
      <text>
        <r>
          <rPr>
            <b/>
            <sz val="9"/>
            <color indexed="81"/>
            <rFont val="Tahoma"/>
            <family val="2"/>
          </rPr>
          <t>Mandy Cassels:</t>
        </r>
        <r>
          <rPr>
            <sz val="9"/>
            <color indexed="81"/>
            <rFont val="Tahoma"/>
            <family val="2"/>
          </rPr>
          <t xml:space="preserve">
</t>
        </r>
      </text>
    </comment>
    <comment ref="H88" authorId="0" shapeId="0">
      <text>
        <r>
          <rPr>
            <b/>
            <sz val="9"/>
            <color indexed="81"/>
            <rFont val="Tahoma"/>
            <family val="2"/>
          </rPr>
          <t>Mandy Cassels:</t>
        </r>
        <r>
          <rPr>
            <sz val="9"/>
            <color indexed="81"/>
            <rFont val="Tahoma"/>
            <family val="2"/>
          </rPr>
          <t xml:space="preserve">
</t>
        </r>
      </text>
    </comment>
    <comment ref="B92" authorId="0" shapeId="0">
      <text>
        <r>
          <rPr>
            <b/>
            <sz val="9"/>
            <color indexed="81"/>
            <rFont val="Tahoma"/>
            <family val="2"/>
          </rPr>
          <t>Mandy Cassels:</t>
        </r>
        <r>
          <rPr>
            <sz val="9"/>
            <color indexed="81"/>
            <rFont val="Tahoma"/>
            <family val="2"/>
          </rPr>
          <t xml:space="preserve">
</t>
        </r>
      </text>
    </comment>
    <comment ref="D94" authorId="0" shapeId="0">
      <text>
        <r>
          <rPr>
            <b/>
            <sz val="9"/>
            <color indexed="81"/>
            <rFont val="Tahoma"/>
            <family val="2"/>
          </rPr>
          <t>Mandy Cassels:</t>
        </r>
        <r>
          <rPr>
            <sz val="9"/>
            <color indexed="81"/>
            <rFont val="Tahoma"/>
            <family val="2"/>
          </rPr>
          <t xml:space="preserve">
</t>
        </r>
      </text>
    </comment>
    <comment ref="G94" authorId="0" shapeId="0">
      <text>
        <r>
          <rPr>
            <b/>
            <sz val="9"/>
            <color indexed="81"/>
            <rFont val="Tahoma"/>
            <family val="2"/>
          </rPr>
          <t>Mandy Cassels:</t>
        </r>
        <r>
          <rPr>
            <sz val="9"/>
            <color indexed="81"/>
            <rFont val="Tahoma"/>
            <family val="2"/>
          </rPr>
          <t xml:space="preserve">
</t>
        </r>
      </text>
    </comment>
    <comment ref="I94" authorId="0" shapeId="0">
      <text>
        <r>
          <rPr>
            <b/>
            <sz val="9"/>
            <color indexed="81"/>
            <rFont val="Tahoma"/>
            <family val="2"/>
          </rPr>
          <t>Mandy Cassels:</t>
        </r>
        <r>
          <rPr>
            <sz val="9"/>
            <color indexed="81"/>
            <rFont val="Tahoma"/>
            <family val="2"/>
          </rPr>
          <t xml:space="preserve">
</t>
        </r>
      </text>
    </comment>
    <comment ref="B109" authorId="0" shapeId="0">
      <text>
        <r>
          <rPr>
            <b/>
            <sz val="9"/>
            <color indexed="81"/>
            <rFont val="Tahoma"/>
            <family val="2"/>
          </rPr>
          <t>Mandy Cassels:</t>
        </r>
        <r>
          <rPr>
            <sz val="9"/>
            <color indexed="81"/>
            <rFont val="Tahoma"/>
            <family val="2"/>
          </rPr>
          <t xml:space="preserve">
</t>
        </r>
      </text>
    </comment>
    <comment ref="E109" authorId="0" shapeId="0">
      <text>
        <r>
          <rPr>
            <b/>
            <sz val="9"/>
            <color indexed="81"/>
            <rFont val="Tahoma"/>
            <family val="2"/>
          </rPr>
          <t>Mandy Cassels:</t>
        </r>
        <r>
          <rPr>
            <sz val="9"/>
            <color indexed="81"/>
            <rFont val="Tahoma"/>
            <family val="2"/>
          </rPr>
          <t xml:space="preserve">
</t>
        </r>
      </text>
    </comment>
    <comment ref="F109" authorId="0" shapeId="0">
      <text>
        <r>
          <rPr>
            <b/>
            <sz val="9"/>
            <color indexed="81"/>
            <rFont val="Tahoma"/>
            <family val="2"/>
          </rPr>
          <t>Mandy Cassels:</t>
        </r>
        <r>
          <rPr>
            <sz val="9"/>
            <color indexed="81"/>
            <rFont val="Tahoma"/>
            <family val="2"/>
          </rPr>
          <t xml:space="preserve">
</t>
        </r>
      </text>
    </comment>
    <comment ref="G109" authorId="0" shapeId="0">
      <text>
        <r>
          <rPr>
            <b/>
            <sz val="9"/>
            <color indexed="81"/>
            <rFont val="Tahoma"/>
            <family val="2"/>
          </rPr>
          <t>Mandy Cassels:</t>
        </r>
        <r>
          <rPr>
            <sz val="9"/>
            <color indexed="81"/>
            <rFont val="Tahoma"/>
            <family val="2"/>
          </rPr>
          <t xml:space="preserve">
</t>
        </r>
      </text>
    </comment>
    <comment ref="H109" authorId="0" shapeId="0">
      <text>
        <r>
          <rPr>
            <b/>
            <sz val="9"/>
            <color indexed="81"/>
            <rFont val="Tahoma"/>
            <family val="2"/>
          </rPr>
          <t>Mandy Cassels:</t>
        </r>
        <r>
          <rPr>
            <sz val="9"/>
            <color indexed="81"/>
            <rFont val="Tahoma"/>
            <family val="2"/>
          </rPr>
          <t xml:space="preserve">
</t>
        </r>
      </text>
    </comment>
  </commentList>
</comments>
</file>

<file path=xl/sharedStrings.xml><?xml version="1.0" encoding="utf-8"?>
<sst xmlns="http://schemas.openxmlformats.org/spreadsheetml/2006/main" count="263" uniqueCount="161">
  <si>
    <t>Qtr 1</t>
  </si>
  <si>
    <t>Qtr 2</t>
  </si>
  <si>
    <t>Qtr 3</t>
  </si>
  <si>
    <t>Qtr 4</t>
  </si>
  <si>
    <t>Source Docs</t>
  </si>
  <si>
    <t>Actual</t>
  </si>
  <si>
    <t>Same Store Contracts</t>
  </si>
  <si>
    <t>Fnl Seg Types</t>
  </si>
  <si>
    <t>Total AN Contracts</t>
  </si>
  <si>
    <t>Atneed Contracts</t>
  </si>
  <si>
    <t>Total PN Contracts</t>
  </si>
  <si>
    <t>Preneed Contracts</t>
  </si>
  <si>
    <t>Contracts by type</t>
  </si>
  <si>
    <t>Acquisition Contracts</t>
  </si>
  <si>
    <t>Total Funeral Contracts</t>
  </si>
  <si>
    <t>Funeral Operating Revenue</t>
  </si>
  <si>
    <t xml:space="preserve"> AtNeed Funeral Types (01) </t>
  </si>
  <si>
    <t xml:space="preserve"> Net Revenue </t>
  </si>
  <si>
    <t>Same Store Revenue</t>
  </si>
  <si>
    <t>Acquisition Revenue</t>
  </si>
  <si>
    <t xml:space="preserve">  Total Funeral Operating Revenue</t>
  </si>
  <si>
    <t>Cemetery Operating Revenue</t>
  </si>
  <si>
    <t xml:space="preserve">  Total Cemetery Operating Revenue</t>
  </si>
  <si>
    <t>Financial Revenue</t>
  </si>
  <si>
    <t>Preneed Funeral Commission Income</t>
  </si>
  <si>
    <t>AtNeed Funeral Types (01)</t>
  </si>
  <si>
    <t>Disc-Fnl-Int Earned PN Matur - Trust</t>
  </si>
  <si>
    <t>Discount - Fnl - Int Earned-Ins</t>
  </si>
  <si>
    <t>Discount - Fnl - Int Earned-Trust</t>
  </si>
  <si>
    <t>Discount - Fnl - Int Earned Trust-Ins</t>
  </si>
  <si>
    <t xml:space="preserve"> Discount - Fnl - Int Earned Trust-Trust </t>
  </si>
  <si>
    <t xml:space="preserve"> Discount - Fnl - Int Earned Insurance-Ins </t>
  </si>
  <si>
    <t xml:space="preserve"> Discount - Fnl - Int Earned Insurance-Trust </t>
  </si>
  <si>
    <t xml:space="preserve"> PreNeed Funeral Types (06,12) </t>
  </si>
  <si>
    <t xml:space="preserve">Preneed Cemetery Finance Charges </t>
  </si>
  <si>
    <t xml:space="preserve">  Total Financial Revenue</t>
  </si>
  <si>
    <t>Total Revenue</t>
  </si>
  <si>
    <t xml:space="preserve"> Field Operating Exps </t>
  </si>
  <si>
    <t xml:space="preserve"> Standards Adjustments </t>
  </si>
  <si>
    <t>Same Store Funeral Operations</t>
  </si>
  <si>
    <t>Preneed Expenses</t>
  </si>
  <si>
    <t xml:space="preserve">Field EBITDA </t>
  </si>
  <si>
    <t>Same Store Funeral Field EBITDA</t>
  </si>
  <si>
    <t>Same Store Funeral Field EBITDA Margin</t>
  </si>
  <si>
    <t>Acquisition Funeral Field EBITDA</t>
  </si>
  <si>
    <t>Acquisition Funeral Field EBITDA Margin</t>
  </si>
  <si>
    <t xml:space="preserve">  Total Funeral Field EBITDA</t>
  </si>
  <si>
    <t xml:space="preserve">  Total Funeral Field EBITDA Margin</t>
  </si>
  <si>
    <t>Same Store Cemetery Field EBITDA</t>
  </si>
  <si>
    <t>Same Store Cemetery Field EBITDA Margin</t>
  </si>
  <si>
    <t>Acquired Cemetery Field EBITDA</t>
  </si>
  <si>
    <t>Acquired Cemetery Field EBITDA Margin</t>
  </si>
  <si>
    <t xml:space="preserve">  Total Cemetery Field EBITDA</t>
  </si>
  <si>
    <t xml:space="preserve">  Total Cemetery Field EBITDA Margin</t>
  </si>
  <si>
    <t>Funeral Financial EBITDA</t>
  </si>
  <si>
    <t>Cemetery Financial EBITDA</t>
  </si>
  <si>
    <t xml:space="preserve">  Total Financial EBITDA</t>
  </si>
  <si>
    <t xml:space="preserve">  Total Financial EBITDA Margin</t>
  </si>
  <si>
    <t>Total Field EBITDA</t>
  </si>
  <si>
    <t>Total Field EBITDA Margin</t>
  </si>
  <si>
    <t>Overhead</t>
  </si>
  <si>
    <t>Total Overhead</t>
  </si>
  <si>
    <t xml:space="preserve">Consolidated EBITDA </t>
  </si>
  <si>
    <t xml:space="preserve">Consolidated EBITDA Margin </t>
  </si>
  <si>
    <t>Other Expenses and Interest</t>
  </si>
  <si>
    <t>Adjusted Net Income</t>
  </si>
  <si>
    <t>Adjusted Net Profit Margin</t>
  </si>
  <si>
    <t xml:space="preserve">Average Number of Basic Shares Outstanding </t>
  </si>
  <si>
    <t>Reconciliation of Consolidated EBITDA to Adjusted Consolidated EBITDA</t>
  </si>
  <si>
    <t xml:space="preserve">Adjusted Consolidated EBITDA </t>
  </si>
  <si>
    <t xml:space="preserve">Adjusted Consolidated EBITDA Margin </t>
  </si>
  <si>
    <t>Interest Expense</t>
  </si>
  <si>
    <t>(in thousands, except per share amounts)</t>
  </si>
  <si>
    <t xml:space="preserve">Adjusted Net Income </t>
  </si>
  <si>
    <t xml:space="preserve">Revenue </t>
  </si>
  <si>
    <t>Adjusted Consolidated EBITDA Margin</t>
  </si>
  <si>
    <t>Average Number of Diluted Shares Outstanding</t>
  </si>
  <si>
    <t>FIVE QUARTER OPERATING AND FINANCIAL TREND REPORT</t>
  </si>
  <si>
    <t xml:space="preserve">  Total Same Store Funeral Contracts</t>
  </si>
  <si>
    <t xml:space="preserve">  Total Acquisition Funeral Contracts</t>
  </si>
  <si>
    <t xml:space="preserve">   Interest Expense</t>
  </si>
  <si>
    <t xml:space="preserve">   Other Special Items</t>
  </si>
  <si>
    <t xml:space="preserve">   Sum of Special Items</t>
  </si>
  <si>
    <t xml:space="preserve">   Consolidated EBITDA</t>
  </si>
  <si>
    <t>Loss on redemption of convertible jr subordinated debentures</t>
  </si>
  <si>
    <t>Effective Tax Rate</t>
  </si>
  <si>
    <t>Special Items, Net of tax except for **</t>
  </si>
  <si>
    <t>Standards Adjustments Revenue</t>
  </si>
  <si>
    <t xml:space="preserve">   Depreciation &amp; Amortization</t>
  </si>
  <si>
    <t xml:space="preserve">   Non-Cash Stock Compensation</t>
  </si>
  <si>
    <t>Overhead as a percentage of Revenue</t>
  </si>
  <si>
    <t>Special Items, Net of tax</t>
  </si>
  <si>
    <t>Effect of Special Items</t>
  </si>
  <si>
    <t>Accretion of Discount on Convertible Subordinated Notes</t>
  </si>
  <si>
    <t>Non-Cash Stock Compensation</t>
  </si>
  <si>
    <t>Depreciation &amp; Amortization</t>
  </si>
  <si>
    <t>Other, Net</t>
  </si>
  <si>
    <t>Special Items</t>
  </si>
  <si>
    <t xml:space="preserve">   Other, Net</t>
  </si>
  <si>
    <t xml:space="preserve"> Total Variable Overhead</t>
  </si>
  <si>
    <t xml:space="preserve"> Total Regional Fixed Overhead</t>
  </si>
  <si>
    <t xml:space="preserve"> Total Corporate Fixed Overhead</t>
  </si>
  <si>
    <t xml:space="preserve">   Tax Adjustment Related to Certain Discrete Items</t>
  </si>
  <si>
    <t>Revenue</t>
  </si>
  <si>
    <t>EBITDA</t>
  </si>
  <si>
    <t>YTD December</t>
  </si>
  <si>
    <t xml:space="preserve">   Tax Adjustment Related to Certain Discrete Items **</t>
  </si>
  <si>
    <t>OPERATING AND FINANCIAL TREND REPORT</t>
  </si>
  <si>
    <t xml:space="preserve">    Total Same Store Funeral Contracts</t>
  </si>
  <si>
    <t>Total EBITDA</t>
  </si>
  <si>
    <t>Total Contract Change</t>
  </si>
  <si>
    <t>Total Revenue Change</t>
  </si>
  <si>
    <t>Total EBITDA Change</t>
  </si>
  <si>
    <t>SSDivested 2018</t>
  </si>
  <si>
    <t>The tables above include the use of certain financial measures that are not GAAP measures. The Non-GAAP financial measures are presented for additional information and are reconcilded to their most comparable GAAP measures below. We define our Non-GAAP measures as "Adjusted" which is reflected on our Five Quarter Operating and Financial Trend Report.</t>
  </si>
  <si>
    <t xml:space="preserve">   Litigation Reserve</t>
  </si>
  <si>
    <t>Preneed Funeral Trust and Insurance</t>
  </si>
  <si>
    <t xml:space="preserve">   Accretion of Discount on Convert. Sub. Notes</t>
  </si>
  <si>
    <t xml:space="preserve">   Accretion of Discount on Convert. Sub. Notes **</t>
  </si>
  <si>
    <t>Divested/Planned Divested Revenue</t>
  </si>
  <si>
    <t xml:space="preserve">  Total Divested/Planned Divested EBITDA</t>
  </si>
  <si>
    <t>Divested/Planned Divested EBITDA</t>
  </si>
  <si>
    <t xml:space="preserve">   Impairment of Goodwill and Other Intangibles</t>
  </si>
  <si>
    <t>Net Tax Expense (Benefit)</t>
  </si>
  <si>
    <t>GAAP Net Income (Loss)</t>
  </si>
  <si>
    <t xml:space="preserve">   Tax Expense on Operations</t>
  </si>
  <si>
    <t xml:space="preserve">GAAP Basic Earnings (Loss) Per Share </t>
  </si>
  <si>
    <t xml:space="preserve">Adjusted Basic Earnings Per Share </t>
  </si>
  <si>
    <t xml:space="preserve">Adjusted Diluted Earnings Per Share </t>
  </si>
  <si>
    <t xml:space="preserve">GAAP Diluted Earnings (Loss) Per Share </t>
  </si>
  <si>
    <t>Net Tax Provision (Benefit)</t>
  </si>
  <si>
    <t>Pretax Income (Loss)</t>
  </si>
  <si>
    <t>Impairment of Goodwill and Other Intangibles</t>
  </si>
  <si>
    <t xml:space="preserve">   Net Impact of Impairment of Goodwill and Other Intangibles</t>
  </si>
  <si>
    <t xml:space="preserve">   Severance and Separation Costs</t>
  </si>
  <si>
    <t xml:space="preserve">   Performance Awards Cancellation and Exchange</t>
  </si>
  <si>
    <t xml:space="preserve">   Natural Disaster and Pandemic Costs</t>
  </si>
  <si>
    <t>Divested/Planned Funeral Revenue</t>
  </si>
  <si>
    <t>Divested/Planned Cemetery Revenue</t>
  </si>
  <si>
    <t>Total Divested/Planned Divested Revenue</t>
  </si>
  <si>
    <t xml:space="preserve">  Total Divested/Planned Divested EBITDA Margin</t>
  </si>
  <si>
    <t>Divested/Planned Funeral EBITDA</t>
  </si>
  <si>
    <t>Divested/Planned Cemetery EBITDA</t>
  </si>
  <si>
    <t xml:space="preserve">   Net Tax Expense (Benefit) Related to Impairment</t>
  </si>
  <si>
    <t>Preneed Cemetery Trust Earnings</t>
  </si>
  <si>
    <t>2016 Acquired Portfolio</t>
  </si>
  <si>
    <t xml:space="preserve">FIVE QUARTER OPERATING AND FINANCIAL TREND REPORT     
</t>
  </si>
  <si>
    <t xml:space="preserve">   Loss on Extinguishment of Debt</t>
  </si>
  <si>
    <t>Reconciliation of GAAP Diluted Earnings (Loss) Per Share to Adjusted Diluted Earnings Per Share for the five quarter period:</t>
  </si>
  <si>
    <t>Reconciliation of GAAP Basic Earnings (Loss) Per Share to Adjusted Basic Earnings Per Share for the five quarter period:</t>
  </si>
  <si>
    <t>Funeral homes and cemeteries purchased after December 31, 2016 are referred to as “Acquired” in our Trend Report. This classification of acquisitions has been important to management and investors in monitoring the results of these businesses and to gauge the leveraging performance contribution that a selective acquisition program can have on total company performance. The presentation below highlights the impact of the 2016 Acquired Portfolio that moved from Acquired to Same Store beginning January 1, 2021 (in thousands).</t>
  </si>
  <si>
    <t>Reconciliation of GAAP Net Income (Loss) to Adjusted Net Income for the five quarter period (in thousands):</t>
  </si>
  <si>
    <t>Reconciliation of GAAP Net Income (Loss) to Adjusted Consolidated EBITDA for the five quarter period (in thousands):</t>
  </si>
  <si>
    <t>Loss on Extinguishment of Debt</t>
  </si>
  <si>
    <t>Net (Gain) Loss on Divestitures</t>
  </si>
  <si>
    <t xml:space="preserve">   Acquisition Expenses</t>
  </si>
  <si>
    <t xml:space="preserve">   Net Loss (Gain) on Divestitures and Other Costs</t>
  </si>
  <si>
    <t xml:space="preserve">   Net Loss (Gain) on Divestitures</t>
  </si>
  <si>
    <t>Ancillary Revenue</t>
  </si>
  <si>
    <t>Ancillary EBITDA</t>
  </si>
  <si>
    <t>Ancillary EBITDA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</si>
</sst>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
    <numFmt numFmtId="167" formatCode="_(&quot;$&quot;\ #,##0_);_(&quot;$&quot;\ \(#,##0\);_(\ &quot;-&quot;??_);_(@_)"/>
    <numFmt numFmtId="168" formatCode="_([$€-2]* #,##0.00_);_([$€-2]* \(#,##0.00\);_([$€-2]* &quot;-&quot;??_)"/>
    <numFmt numFmtId="169" formatCode="_(* #,##0.000000_);_(* \(#,##0.000000\);_(* &quot;-&quot;??_);_(@_)"/>
  </numFmts>
  <fonts count="41" x14ac:knownFonts="1">
    <font>
      <sz val="11"/>
      <color theme="1"/>
      <name val="Calibri"/>
      <family val="2"/>
      <scheme val="minor"/>
    </font>
    <font>
      <sz val="11"/>
      <color theme="1"/>
      <name val="Calibri"/>
      <family val="2"/>
      <scheme val="minor"/>
    </font>
    <font>
      <sz val="12"/>
      <name val="Arial"/>
      <family val="2"/>
    </font>
    <font>
      <sz val="10"/>
      <name val="Arial"/>
      <family val="2"/>
    </font>
    <font>
      <sz val="14"/>
      <name val="Arial"/>
      <family val="2"/>
    </font>
    <font>
      <b/>
      <sz val="9"/>
      <color indexed="81"/>
      <name val="Tahoma"/>
      <family val="2"/>
    </font>
    <font>
      <sz val="9"/>
      <color indexed="81"/>
      <name val="Tahoma"/>
      <family val="2"/>
    </font>
    <font>
      <sz val="10"/>
      <color rgb="FF000000"/>
      <name val="Times New Roman"/>
      <family val="1"/>
    </font>
    <font>
      <sz val="11"/>
      <color indexed="8"/>
      <name val="Calibri"/>
      <family val="2"/>
    </font>
    <font>
      <sz val="10"/>
      <name val="MS Sans Serif"/>
      <family val="2"/>
    </font>
    <font>
      <sz val="10"/>
      <color indexed="8"/>
      <name val="Arial"/>
      <family val="2"/>
    </font>
    <font>
      <sz val="10"/>
      <color indexed="12"/>
      <name val="Arial"/>
      <family val="2"/>
    </font>
    <font>
      <sz val="14"/>
      <name val="Arial"/>
      <family val="2"/>
    </font>
    <font>
      <sz val="16"/>
      <name val="Arial"/>
      <family val="2"/>
    </font>
    <font>
      <b/>
      <sz val="16"/>
      <name val="Arial"/>
      <family val="2"/>
    </font>
    <font>
      <b/>
      <sz val="16"/>
      <color rgb="FFFF0000"/>
      <name val="Arial"/>
      <family val="2"/>
    </font>
    <font>
      <b/>
      <sz val="14"/>
      <name val="Arial"/>
      <family val="2"/>
    </font>
    <font>
      <b/>
      <sz val="16"/>
      <color theme="0"/>
      <name val="Arial"/>
      <family val="2"/>
    </font>
    <font>
      <i/>
      <sz val="16"/>
      <name val="Arial"/>
      <family val="2"/>
    </font>
    <font>
      <sz val="14"/>
      <color indexed="9"/>
      <name val="Arial"/>
      <family val="2"/>
    </font>
    <font>
      <b/>
      <sz val="16"/>
      <color indexed="9"/>
      <name val="Arial"/>
      <family val="2"/>
    </font>
    <font>
      <b/>
      <i/>
      <sz val="16"/>
      <color indexed="9"/>
      <name val="Arial"/>
      <family val="2"/>
    </font>
    <font>
      <b/>
      <i/>
      <sz val="16"/>
      <name val="Arial"/>
      <family val="2"/>
    </font>
    <font>
      <sz val="16"/>
      <color rgb="FFFF0000"/>
      <name val="Arial"/>
      <family val="2"/>
    </font>
    <font>
      <i/>
      <sz val="14"/>
      <name val="Arial"/>
      <family val="2"/>
    </font>
    <font>
      <sz val="16"/>
      <color indexed="9"/>
      <name val="Arial"/>
      <family val="2"/>
    </font>
    <font>
      <b/>
      <sz val="19"/>
      <name val="Arial"/>
      <family val="2"/>
    </font>
    <font>
      <b/>
      <sz val="18"/>
      <name val="Arial"/>
      <family val="2"/>
    </font>
    <font>
      <sz val="17"/>
      <name val="Arial"/>
      <family val="2"/>
    </font>
    <font>
      <b/>
      <sz val="17"/>
      <name val="Arial"/>
      <family val="2"/>
    </font>
    <font>
      <sz val="18"/>
      <name val="Arial"/>
      <family val="2"/>
    </font>
    <font>
      <b/>
      <sz val="22"/>
      <name val="Arial"/>
      <family val="2"/>
    </font>
    <font>
      <sz val="22"/>
      <name val="Arial"/>
      <family val="2"/>
    </font>
    <font>
      <i/>
      <sz val="18"/>
      <name val="Arial"/>
      <family val="2"/>
    </font>
    <font>
      <b/>
      <sz val="20"/>
      <name val="Arial"/>
      <family val="2"/>
    </font>
    <font>
      <sz val="20"/>
      <name val="Arial"/>
      <family val="2"/>
    </font>
    <font>
      <i/>
      <sz val="20"/>
      <name val="Arial"/>
      <family val="2"/>
    </font>
    <font>
      <b/>
      <i/>
      <sz val="20"/>
      <name val="Arial"/>
      <family val="2"/>
    </font>
    <font>
      <sz val="19"/>
      <name val="Arial"/>
      <family val="2"/>
    </font>
    <font>
      <i/>
      <sz val="19"/>
      <name val="Arial"/>
      <family val="2"/>
    </font>
    <font>
      <b/>
      <i/>
      <sz val="19"/>
      <name val="Arial"/>
      <family val="2"/>
    </font>
  </fonts>
  <fills count="3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theme="2" tint="-0.249977111117893"/>
        <bgColor indexed="64"/>
      </patternFill>
    </fill>
    <fill>
      <patternFill patternType="solid">
        <fgColor theme="0" tint="-0.34998626667073579"/>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60093">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1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2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2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3" fillId="0" borderId="0" applyNumberFormat="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10" fillId="0" borderId="0">
      <alignment vertical="top"/>
    </xf>
    <xf numFmtId="0" fontId="3"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2" fillId="0" borderId="0"/>
    <xf numFmtId="0" fontId="11" fillId="0" borderId="0"/>
    <xf numFmtId="0" fontId="2" fillId="0" borderId="0"/>
    <xf numFmtId="0" fontId="1" fillId="0" borderId="0"/>
    <xf numFmtId="0" fontId="3" fillId="0" borderId="0"/>
    <xf numFmtId="0" fontId="2" fillId="0" borderId="0"/>
    <xf numFmtId="0" fontId="11" fillId="0" borderId="0"/>
    <xf numFmtId="0" fontId="2" fillId="0" borderId="0"/>
    <xf numFmtId="0" fontId="11" fillId="0" borderId="0"/>
    <xf numFmtId="0" fontId="10" fillId="0" borderId="0">
      <alignment vertical="top"/>
    </xf>
    <xf numFmtId="0" fontId="9" fillId="0" borderId="0"/>
    <xf numFmtId="0" fontId="9" fillId="0" borderId="0"/>
    <xf numFmtId="0" fontId="9" fillId="0" borderId="0"/>
    <xf numFmtId="0" fontId="8"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1" fillId="0" borderId="0"/>
    <xf numFmtId="0" fontId="3"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3" fillId="0" borderId="0"/>
    <xf numFmtId="0" fontId="1" fillId="0" borderId="0"/>
    <xf numFmtId="0" fontId="3" fillId="0" borderId="0"/>
    <xf numFmtId="0" fontId="11" fillId="0" borderId="0"/>
    <xf numFmtId="0" fontId="3" fillId="0" borderId="0"/>
    <xf numFmtId="0" fontId="1" fillId="0" borderId="0"/>
    <xf numFmtId="0" fontId="1" fillId="0" borderId="0"/>
    <xf numFmtId="0" fontId="11" fillId="0" borderId="0"/>
    <xf numFmtId="0" fontId="1" fillId="0" borderId="0"/>
    <xf numFmtId="0" fontId="10" fillId="0" borderId="0">
      <alignment vertical="top"/>
    </xf>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10" fillId="0" borderId="0">
      <alignment vertical="top"/>
    </xf>
    <xf numFmtId="0" fontId="3" fillId="0" borderId="0"/>
    <xf numFmtId="0" fontId="10" fillId="0" borderId="0">
      <alignment vertical="top"/>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10" fillId="0" borderId="0">
      <alignment vertical="top"/>
    </xf>
    <xf numFmtId="0" fontId="1"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0" fillId="0" borderId="0">
      <alignment vertical="top"/>
    </xf>
    <xf numFmtId="0" fontId="1" fillId="0" borderId="0"/>
    <xf numFmtId="0" fontId="1" fillId="0" borderId="0"/>
    <xf numFmtId="0" fontId="1" fillId="0" borderId="0"/>
    <xf numFmtId="0" fontId="3" fillId="0" borderId="0"/>
    <xf numFmtId="0" fontId="8"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27" borderId="9" applyNumberFormat="0" applyFon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4" fillId="15" borderId="0" xfId="3" applyFont="1" applyFill="1"/>
    <xf numFmtId="0" fontId="4" fillId="15" borderId="0" xfId="3" applyFont="1" applyFill="1" applyAlignment="1">
      <alignment horizontal="center"/>
    </xf>
    <xf numFmtId="0" fontId="13" fillId="15" borderId="0" xfId="3" applyFont="1" applyFill="1"/>
    <xf numFmtId="0" fontId="12" fillId="15" borderId="0" xfId="3" applyFont="1" applyFill="1" applyAlignment="1">
      <alignment horizontal="center"/>
    </xf>
    <xf numFmtId="0" fontId="12" fillId="0" borderId="0" xfId="3" applyFont="1" applyFill="1"/>
    <xf numFmtId="0" fontId="13" fillId="0" borderId="0" xfId="3" applyFont="1"/>
    <xf numFmtId="0" fontId="12" fillId="0" borderId="0" xfId="3" applyFont="1" applyFill="1" applyBorder="1"/>
    <xf numFmtId="0" fontId="12" fillId="0" borderId="0" xfId="3" applyFont="1"/>
    <xf numFmtId="0" fontId="15" fillId="0" borderId="0" xfId="3" applyFont="1" applyFill="1" applyAlignment="1">
      <alignment vertical="center"/>
    </xf>
    <xf numFmtId="0" fontId="17" fillId="0" borderId="0" xfId="3" applyFont="1" applyFill="1" applyBorder="1" applyAlignment="1" applyProtection="1">
      <alignment horizontal="center"/>
    </xf>
    <xf numFmtId="0" fontId="14" fillId="16" borderId="3" xfId="3" applyFont="1" applyFill="1" applyBorder="1" applyAlignment="1" applyProtection="1">
      <alignment horizontal="center"/>
    </xf>
    <xf numFmtId="0" fontId="16" fillId="0" borderId="0" xfId="3" applyFont="1" applyFill="1" applyAlignment="1">
      <alignment horizontal="center"/>
    </xf>
    <xf numFmtId="0" fontId="14" fillId="0" borderId="0" xfId="3" applyFont="1" applyFill="1" applyBorder="1" applyAlignment="1" applyProtection="1">
      <alignment horizontal="center" vertical="center" wrapText="1"/>
    </xf>
    <xf numFmtId="0" fontId="14" fillId="16" borderId="4" xfId="3" quotePrefix="1" applyFont="1" applyFill="1" applyBorder="1" applyAlignment="1" applyProtection="1">
      <alignment horizontal="center" wrapText="1"/>
    </xf>
    <xf numFmtId="0" fontId="16" fillId="0" borderId="0" xfId="3" applyFont="1" applyFill="1" applyAlignment="1">
      <alignment horizontal="center" vertical="center" wrapText="1"/>
    </xf>
    <xf numFmtId="0" fontId="13" fillId="16" borderId="5" xfId="3" applyFont="1" applyFill="1" applyBorder="1" applyProtection="1"/>
    <xf numFmtId="0" fontId="13" fillId="0" borderId="0" xfId="3" applyFont="1" applyFill="1" applyBorder="1" applyAlignment="1" applyProtection="1">
      <alignment horizontal="left" indent="1"/>
    </xf>
    <xf numFmtId="164" fontId="13" fillId="16" borderId="2" xfId="3" applyNumberFormat="1" applyFont="1" applyFill="1" applyBorder="1" applyProtection="1"/>
    <xf numFmtId="0" fontId="13" fillId="0" borderId="0" xfId="3" applyFont="1" applyFill="1" applyAlignment="1" applyProtection="1">
      <alignment horizontal="left" indent="1"/>
    </xf>
    <xf numFmtId="164" fontId="13" fillId="16" borderId="7" xfId="3" applyNumberFormat="1" applyFont="1" applyFill="1" applyBorder="1" applyProtection="1"/>
    <xf numFmtId="0" fontId="13" fillId="0" borderId="0" xfId="3" applyFont="1" applyFill="1" applyAlignment="1" applyProtection="1">
      <alignment horizontal="left" indent="2"/>
    </xf>
    <xf numFmtId="0" fontId="14" fillId="0" borderId="0" xfId="3" applyFont="1" applyFill="1" applyProtection="1"/>
    <xf numFmtId="5" fontId="13" fillId="16" borderId="2" xfId="3" applyNumberFormat="1" applyFont="1" applyFill="1" applyBorder="1" applyProtection="1"/>
    <xf numFmtId="164" fontId="13" fillId="16" borderId="12" xfId="3" applyNumberFormat="1" applyFont="1" applyFill="1" applyBorder="1" applyProtection="1"/>
    <xf numFmtId="0" fontId="14" fillId="0" borderId="0" xfId="3" applyFont="1" applyFill="1" applyAlignment="1" applyProtection="1">
      <alignment horizontal="left"/>
    </xf>
    <xf numFmtId="164" fontId="14" fillId="16" borderId="8" xfId="3" applyNumberFormat="1" applyFont="1" applyFill="1" applyBorder="1" applyProtection="1"/>
    <xf numFmtId="0" fontId="16" fillId="0" borderId="0" xfId="3" applyFont="1" applyFill="1"/>
    <xf numFmtId="164" fontId="14" fillId="16" borderId="2" xfId="3" applyNumberFormat="1" applyFont="1" applyFill="1" applyBorder="1" applyProtection="1"/>
    <xf numFmtId="164" fontId="13" fillId="16" borderId="7" xfId="3" applyNumberFormat="1" applyFont="1" applyFill="1" applyBorder="1" applyAlignment="1" applyProtection="1">
      <alignment horizontal="left" indent="1"/>
    </xf>
    <xf numFmtId="0" fontId="13" fillId="16" borderId="2" xfId="3" applyFont="1" applyFill="1" applyBorder="1" applyProtection="1"/>
    <xf numFmtId="37" fontId="13" fillId="16" borderId="7" xfId="5" applyNumberFormat="1" applyFont="1" applyFill="1" applyBorder="1" applyProtection="1"/>
    <xf numFmtId="0" fontId="14" fillId="0" borderId="0" xfId="3" applyFont="1" applyFill="1" applyAlignment="1" applyProtection="1">
      <alignment horizontal="left" indent="3"/>
    </xf>
    <xf numFmtId="5" fontId="14" fillId="16" borderId="2" xfId="3" applyNumberFormat="1" applyFont="1" applyFill="1" applyBorder="1" applyProtection="1"/>
    <xf numFmtId="0" fontId="18" fillId="0" borderId="0" xfId="3" applyFont="1" applyFill="1" applyAlignment="1" applyProtection="1">
      <alignment horizontal="left"/>
    </xf>
    <xf numFmtId="164" fontId="18" fillId="16" borderId="2" xfId="3" applyNumberFormat="1" applyFont="1" applyFill="1" applyBorder="1" applyProtection="1"/>
    <xf numFmtId="0" fontId="13" fillId="15" borderId="0" xfId="3" applyFont="1" applyFill="1" applyAlignment="1" applyProtection="1">
      <alignment horizontal="left" indent="1"/>
    </xf>
    <xf numFmtId="167" fontId="14" fillId="16" borderId="2" xfId="3" applyNumberFormat="1" applyFont="1" applyFill="1" applyBorder="1" applyProtection="1"/>
    <xf numFmtId="164" fontId="14" fillId="16" borderId="2" xfId="3" applyNumberFormat="1" applyFont="1" applyFill="1" applyBorder="1"/>
    <xf numFmtId="164" fontId="13" fillId="16" borderId="2" xfId="1" applyNumberFormat="1" applyFont="1" applyFill="1" applyBorder="1" applyProtection="1"/>
    <xf numFmtId="37" fontId="13" fillId="16" borderId="2" xfId="3" applyNumberFormat="1" applyFont="1" applyFill="1" applyBorder="1" applyProtection="1"/>
    <xf numFmtId="37" fontId="13" fillId="16" borderId="7" xfId="3" applyNumberFormat="1" applyFont="1" applyFill="1" applyBorder="1" applyProtection="1"/>
    <xf numFmtId="5" fontId="14" fillId="16" borderId="13" xfId="3" applyNumberFormat="1" applyFont="1" applyFill="1" applyBorder="1" applyProtection="1"/>
    <xf numFmtId="5" fontId="14" fillId="16" borderId="8" xfId="3" applyNumberFormat="1" applyFont="1" applyFill="1" applyBorder="1" applyProtection="1"/>
    <xf numFmtId="167" fontId="14" fillId="16" borderId="2" xfId="5" applyNumberFormat="1" applyFont="1" applyFill="1" applyBorder="1" applyProtection="1"/>
    <xf numFmtId="0" fontId="13" fillId="0" borderId="0" xfId="3" applyFont="1" applyFill="1"/>
    <xf numFmtId="167" fontId="13" fillId="16" borderId="2" xfId="3" applyNumberFormat="1" applyFont="1" applyFill="1" applyBorder="1"/>
    <xf numFmtId="164" fontId="13" fillId="16" borderId="2" xfId="1" applyNumberFormat="1" applyFont="1" applyFill="1" applyBorder="1"/>
    <xf numFmtId="164" fontId="13" fillId="16" borderId="7" xfId="1" applyNumberFormat="1" applyFont="1" applyFill="1" applyBorder="1" applyProtection="1"/>
    <xf numFmtId="0" fontId="13" fillId="0" borderId="0" xfId="3" applyFont="1" applyFill="1" applyAlignment="1" applyProtection="1">
      <alignment horizontal="left" indent="3"/>
    </xf>
    <xf numFmtId="0" fontId="20" fillId="0" borderId="0" xfId="3" applyFont="1" applyFill="1" applyAlignment="1" applyProtection="1">
      <alignment horizontal="left" indent="3"/>
    </xf>
    <xf numFmtId="37" fontId="21" fillId="16" borderId="2" xfId="3" applyNumberFormat="1" applyFont="1" applyFill="1" applyBorder="1" applyProtection="1"/>
    <xf numFmtId="0" fontId="19" fillId="0" borderId="0" xfId="3" applyFont="1" applyFill="1"/>
    <xf numFmtId="0" fontId="19" fillId="0" borderId="0" xfId="3" applyFont="1"/>
    <xf numFmtId="165" fontId="18" fillId="16" borderId="2" xfId="2" applyNumberFormat="1" applyFont="1" applyFill="1" applyBorder="1" applyAlignment="1" applyProtection="1">
      <alignment horizontal="right"/>
    </xf>
    <xf numFmtId="165" fontId="12" fillId="0" borderId="0" xfId="3" applyNumberFormat="1" applyFont="1" applyFill="1"/>
    <xf numFmtId="165" fontId="12" fillId="0" borderId="0" xfId="3" applyNumberFormat="1" applyFont="1"/>
    <xf numFmtId="41" fontId="13" fillId="16" borderId="2" xfId="1" applyNumberFormat="1" applyFont="1" applyFill="1" applyBorder="1" applyProtection="1"/>
    <xf numFmtId="165" fontId="18" fillId="16" borderId="7" xfId="2" applyNumberFormat="1" applyFont="1" applyFill="1" applyBorder="1" applyAlignment="1" applyProtection="1">
      <alignment horizontal="right"/>
    </xf>
    <xf numFmtId="0" fontId="16" fillId="0" borderId="0" xfId="3" applyFont="1"/>
    <xf numFmtId="165" fontId="22" fillId="16" borderId="2" xfId="2" applyNumberFormat="1" applyFont="1" applyFill="1" applyBorder="1" applyAlignment="1" applyProtection="1">
      <alignment horizontal="right"/>
    </xf>
    <xf numFmtId="165" fontId="16" fillId="0" borderId="0" xfId="3" applyNumberFormat="1" applyFont="1" applyFill="1"/>
    <xf numFmtId="165" fontId="16" fillId="0" borderId="0" xfId="3" applyNumberFormat="1" applyFont="1"/>
    <xf numFmtId="166" fontId="18" fillId="16" borderId="2" xfId="2" applyNumberFormat="1" applyFont="1" applyFill="1" applyBorder="1" applyProtection="1"/>
    <xf numFmtId="166" fontId="22" fillId="16" borderId="7" xfId="2" applyNumberFormat="1" applyFont="1" applyFill="1" applyBorder="1" applyProtection="1"/>
    <xf numFmtId="165" fontId="14" fillId="16" borderId="7" xfId="1" applyNumberFormat="1" applyFont="1" applyFill="1" applyBorder="1" applyProtection="1"/>
    <xf numFmtId="37" fontId="22" fillId="16" borderId="2" xfId="3" applyNumberFormat="1" applyFont="1" applyFill="1" applyBorder="1" applyProtection="1"/>
    <xf numFmtId="0" fontId="14" fillId="0" borderId="0" xfId="3" applyFont="1"/>
    <xf numFmtId="37" fontId="23" fillId="16" borderId="2" xfId="3" applyNumberFormat="1" applyFont="1" applyFill="1" applyBorder="1" applyProtection="1"/>
    <xf numFmtId="0" fontId="14" fillId="15" borderId="0" xfId="3" applyFont="1" applyFill="1"/>
    <xf numFmtId="165" fontId="22" fillId="16" borderId="2" xfId="2" applyNumberFormat="1" applyFont="1" applyFill="1" applyBorder="1" applyProtection="1"/>
    <xf numFmtId="166" fontId="22" fillId="16" borderId="2" xfId="2" applyNumberFormat="1" applyFont="1" applyFill="1" applyBorder="1" applyProtection="1"/>
    <xf numFmtId="167" fontId="13" fillId="16" borderId="2" xfId="3" applyNumberFormat="1" applyFont="1" applyFill="1" applyBorder="1" applyProtection="1"/>
    <xf numFmtId="166" fontId="24" fillId="16" borderId="2" xfId="2" applyNumberFormat="1" applyFont="1" applyFill="1" applyBorder="1" applyProtection="1"/>
    <xf numFmtId="5" fontId="13" fillId="16" borderId="2" xfId="1" applyNumberFormat="1" applyFont="1" applyFill="1" applyBorder="1" applyProtection="1"/>
    <xf numFmtId="5" fontId="14" fillId="16" borderId="11" xfId="3" applyNumberFormat="1" applyFont="1" applyFill="1" applyBorder="1" applyProtection="1"/>
    <xf numFmtId="7" fontId="13" fillId="16" borderId="2" xfId="5" applyNumberFormat="1" applyFont="1" applyFill="1" applyBorder="1" applyAlignment="1" applyProtection="1"/>
    <xf numFmtId="7" fontId="24" fillId="0" borderId="0" xfId="3" applyNumberFormat="1" applyFont="1" applyFill="1" applyAlignment="1"/>
    <xf numFmtId="3" fontId="13" fillId="16" borderId="2" xfId="3" applyNumberFormat="1" applyFont="1" applyFill="1" applyBorder="1"/>
    <xf numFmtId="3" fontId="13" fillId="16" borderId="7" xfId="3" applyNumberFormat="1" applyFont="1" applyFill="1" applyBorder="1"/>
    <xf numFmtId="166" fontId="13" fillId="16" borderId="2" xfId="2" applyNumberFormat="1" applyFont="1" applyFill="1" applyBorder="1" applyProtection="1"/>
    <xf numFmtId="165" fontId="22" fillId="16" borderId="12" xfId="2" applyNumberFormat="1" applyFont="1" applyFill="1" applyBorder="1" applyProtection="1"/>
    <xf numFmtId="0" fontId="13" fillId="0" borderId="0" xfId="4" applyFont="1"/>
    <xf numFmtId="10" fontId="12" fillId="0" borderId="0" xfId="2" applyNumberFormat="1" applyFont="1" applyFill="1"/>
    <xf numFmtId="164" fontId="13" fillId="0" borderId="0" xfId="3" applyNumberFormat="1" applyFont="1" applyFill="1"/>
    <xf numFmtId="0" fontId="14" fillId="0" borderId="0" xfId="3" applyFont="1" applyFill="1" applyAlignment="1" applyProtection="1">
      <alignment horizontal="center" vertical="center"/>
    </xf>
    <xf numFmtId="0" fontId="14" fillId="15" borderId="0" xfId="3" applyFont="1" applyFill="1" applyAlignment="1">
      <alignment horizontal="center" vertical="center" wrapText="1"/>
    </xf>
    <xf numFmtId="0" fontId="14" fillId="16" borderId="21" xfId="3" quotePrefix="1" applyFont="1" applyFill="1" applyBorder="1" applyAlignment="1" applyProtection="1">
      <alignment horizontal="center" vertical="center" wrapText="1"/>
    </xf>
    <xf numFmtId="0" fontId="14" fillId="0" borderId="0" xfId="3" applyFont="1" applyFill="1" applyAlignment="1">
      <alignment horizontal="center" vertical="center" wrapText="1"/>
    </xf>
    <xf numFmtId="0" fontId="14" fillId="0" borderId="0" xfId="3" applyFont="1" applyBorder="1" applyProtection="1"/>
    <xf numFmtId="0" fontId="14" fillId="16" borderId="22" xfId="3" applyFont="1" applyFill="1" applyBorder="1" applyProtection="1"/>
    <xf numFmtId="0" fontId="14" fillId="16" borderId="2" xfId="3" applyFont="1" applyFill="1" applyBorder="1" applyProtection="1"/>
    <xf numFmtId="49" fontId="1" fillId="0" borderId="0" xfId="50126" applyNumberFormat="1" applyFont="1" applyBorder="1"/>
    <xf numFmtId="167" fontId="13" fillId="16" borderId="2" xfId="5" applyNumberFormat="1" applyFont="1" applyFill="1" applyBorder="1" applyProtection="1"/>
    <xf numFmtId="0" fontId="14" fillId="0" borderId="0" xfId="3" applyFont="1" applyFill="1"/>
    <xf numFmtId="0" fontId="14" fillId="28" borderId="0" xfId="3" applyFont="1" applyFill="1" applyAlignment="1" applyProtection="1">
      <alignment horizontal="left"/>
    </xf>
    <xf numFmtId="164" fontId="13" fillId="16" borderId="22" xfId="3" applyNumberFormat="1" applyFont="1" applyFill="1" applyBorder="1" applyProtection="1"/>
    <xf numFmtId="167" fontId="13" fillId="16" borderId="7" xfId="3" applyNumberFormat="1" applyFont="1" applyFill="1" applyBorder="1" applyProtection="1"/>
    <xf numFmtId="167" fontId="14" fillId="16" borderId="8" xfId="5" applyNumberFormat="1" applyFont="1" applyFill="1" applyBorder="1" applyProtection="1"/>
    <xf numFmtId="0" fontId="13" fillId="28" borderId="0" xfId="3" applyFont="1" applyFill="1" applyAlignment="1" applyProtection="1">
      <alignment horizontal="left" indent="1"/>
    </xf>
    <xf numFmtId="167" fontId="13" fillId="16" borderId="22" xfId="3" applyNumberFormat="1" applyFont="1" applyFill="1" applyBorder="1" applyProtection="1"/>
    <xf numFmtId="43" fontId="13" fillId="16" borderId="2" xfId="1" applyNumberFormat="1" applyFont="1" applyFill="1" applyBorder="1"/>
    <xf numFmtId="0" fontId="25" fillId="15" borderId="0" xfId="3" applyFont="1" applyFill="1"/>
    <xf numFmtId="0" fontId="25" fillId="0" borderId="0" xfId="3" applyFont="1" applyFill="1"/>
    <xf numFmtId="165" fontId="13" fillId="15" borderId="0" xfId="3" applyNumberFormat="1" applyFont="1" applyFill="1"/>
    <xf numFmtId="165" fontId="13" fillId="0" borderId="0" xfId="3" applyNumberFormat="1" applyFont="1" applyFill="1" applyBorder="1" applyAlignment="1" applyProtection="1">
      <alignment horizontal="left" indent="1"/>
    </xf>
    <xf numFmtId="165" fontId="18" fillId="16" borderId="6" xfId="2" applyNumberFormat="1" applyFont="1" applyFill="1" applyBorder="1" applyAlignment="1" applyProtection="1">
      <alignment horizontal="right"/>
    </xf>
    <xf numFmtId="165" fontId="13" fillId="0" borderId="0" xfId="3" applyNumberFormat="1" applyFont="1" applyFill="1"/>
    <xf numFmtId="165" fontId="14" fillId="15" borderId="0" xfId="3" applyNumberFormat="1" applyFont="1" applyFill="1"/>
    <xf numFmtId="165" fontId="14" fillId="0" borderId="0" xfId="3" applyNumberFormat="1" applyFont="1" applyFill="1" applyBorder="1" applyAlignment="1" applyProtection="1">
      <alignment horizontal="left" indent="3"/>
    </xf>
    <xf numFmtId="165" fontId="22" fillId="16" borderId="6" xfId="2" applyNumberFormat="1" applyFont="1" applyFill="1" applyBorder="1" applyAlignment="1" applyProtection="1">
      <alignment horizontal="right"/>
    </xf>
    <xf numFmtId="165" fontId="14" fillId="0" borderId="0" xfId="3" applyNumberFormat="1" applyFont="1" applyFill="1"/>
    <xf numFmtId="167" fontId="13" fillId="16" borderId="7" xfId="5" applyNumberFormat="1" applyFont="1" applyFill="1" applyBorder="1" applyProtection="1"/>
    <xf numFmtId="167" fontId="14" fillId="16" borderId="19" xfId="3" applyNumberFormat="1" applyFont="1" applyFill="1" applyBorder="1"/>
    <xf numFmtId="164" fontId="13" fillId="0" borderId="0" xfId="1" applyNumberFormat="1" applyFont="1"/>
    <xf numFmtId="5" fontId="13" fillId="0" borderId="0" xfId="3" applyNumberFormat="1" applyFont="1"/>
    <xf numFmtId="5" fontId="14" fillId="16" borderId="20" xfId="3" applyNumberFormat="1" applyFont="1" applyFill="1" applyBorder="1" applyProtection="1"/>
    <xf numFmtId="164" fontId="14" fillId="16" borderId="22" xfId="1" applyNumberFormat="1" applyFont="1" applyFill="1" applyBorder="1" applyProtection="1"/>
    <xf numFmtId="0" fontId="13" fillId="29" borderId="0" xfId="3" applyFont="1" applyFill="1"/>
    <xf numFmtId="169" fontId="16" fillId="0" borderId="0" xfId="1" applyNumberFormat="1" applyFont="1" applyFill="1"/>
    <xf numFmtId="5" fontId="4" fillId="0" borderId="0" xfId="3" applyNumberFormat="1" applyFont="1" applyFill="1"/>
    <xf numFmtId="5" fontId="26" fillId="16" borderId="2" xfId="3" applyNumberFormat="1" applyFont="1" applyFill="1" applyBorder="1" applyProtection="1"/>
    <xf numFmtId="5" fontId="26" fillId="16" borderId="8" xfId="3" applyNumberFormat="1" applyFont="1" applyFill="1" applyBorder="1" applyProtection="1"/>
    <xf numFmtId="0" fontId="28" fillId="0" borderId="0" xfId="3" applyFont="1"/>
    <xf numFmtId="0" fontId="28" fillId="0" borderId="0" xfId="3" applyFont="1" applyFill="1"/>
    <xf numFmtId="0" fontId="30" fillId="0" borderId="0" xfId="3" applyFont="1"/>
    <xf numFmtId="0" fontId="31" fillId="0" borderId="0" xfId="3" applyFont="1" applyFill="1" applyBorder="1" applyAlignment="1" applyProtection="1">
      <alignment horizontal="center"/>
    </xf>
    <xf numFmtId="166" fontId="24" fillId="16" borderId="22" xfId="2" applyNumberFormat="1" applyFont="1" applyFill="1" applyBorder="1" applyProtection="1"/>
    <xf numFmtId="0" fontId="29" fillId="0" borderId="0" xfId="3" quotePrefix="1" applyFont="1" applyFill="1" applyAlignment="1" applyProtection="1">
      <alignment horizontal="center" vertical="center"/>
    </xf>
    <xf numFmtId="0" fontId="32" fillId="16" borderId="5" xfId="3" applyFont="1" applyFill="1" applyBorder="1" applyProtection="1"/>
    <xf numFmtId="165" fontId="33" fillId="0" borderId="0" xfId="2" applyNumberFormat="1" applyFont="1" applyFill="1" applyBorder="1" applyProtection="1"/>
    <xf numFmtId="0" fontId="27" fillId="16" borderId="3" xfId="3" applyFont="1" applyFill="1" applyBorder="1" applyAlignment="1" applyProtection="1">
      <alignment horizontal="center"/>
    </xf>
    <xf numFmtId="0" fontId="27" fillId="16" borderId="4" xfId="3" quotePrefix="1" applyFont="1" applyFill="1" applyBorder="1" applyAlignment="1" applyProtection="1">
      <alignment horizontal="center" wrapText="1"/>
    </xf>
    <xf numFmtId="164" fontId="35" fillId="16" borderId="2" xfId="3" applyNumberFormat="1" applyFont="1" applyFill="1" applyBorder="1" applyProtection="1"/>
    <xf numFmtId="164" fontId="35" fillId="16" borderId="7" xfId="3" applyNumberFormat="1" applyFont="1" applyFill="1" applyBorder="1" applyProtection="1"/>
    <xf numFmtId="5" fontId="35" fillId="16" borderId="2" xfId="3" applyNumberFormat="1" applyFont="1" applyFill="1" applyBorder="1" applyProtection="1"/>
    <xf numFmtId="164" fontId="35" fillId="16" borderId="19" xfId="3" applyNumberFormat="1" applyFont="1" applyFill="1" applyBorder="1" applyProtection="1"/>
    <xf numFmtId="164" fontId="35" fillId="16" borderId="12" xfId="3" applyNumberFormat="1" applyFont="1" applyFill="1" applyBorder="1" applyProtection="1"/>
    <xf numFmtId="164" fontId="34" fillId="16" borderId="8" xfId="3" applyNumberFormat="1" applyFont="1" applyFill="1" applyBorder="1" applyProtection="1"/>
    <xf numFmtId="164" fontId="34" fillId="16" borderId="2" xfId="3" applyNumberFormat="1" applyFont="1" applyFill="1" applyBorder="1" applyProtection="1"/>
    <xf numFmtId="0" fontId="35" fillId="16" borderId="2" xfId="3" applyFont="1" applyFill="1" applyBorder="1" applyProtection="1"/>
    <xf numFmtId="5" fontId="34" fillId="16" borderId="2" xfId="3" applyNumberFormat="1" applyFont="1" applyFill="1" applyBorder="1" applyProtection="1"/>
    <xf numFmtId="164" fontId="36" fillId="16" borderId="2" xfId="3" applyNumberFormat="1" applyFont="1" applyFill="1" applyBorder="1" applyProtection="1"/>
    <xf numFmtId="167" fontId="34" fillId="16" borderId="2" xfId="3" applyNumberFormat="1" applyFont="1" applyFill="1" applyBorder="1" applyProtection="1"/>
    <xf numFmtId="164" fontId="34" fillId="16" borderId="2" xfId="3" applyNumberFormat="1" applyFont="1" applyFill="1" applyBorder="1"/>
    <xf numFmtId="164" fontId="35" fillId="16" borderId="2" xfId="1" applyNumberFormat="1" applyFont="1" applyFill="1" applyBorder="1" applyProtection="1"/>
    <xf numFmtId="37" fontId="35" fillId="16" borderId="2" xfId="3" applyNumberFormat="1" applyFont="1" applyFill="1" applyBorder="1" applyProtection="1"/>
    <xf numFmtId="37" fontId="35" fillId="16" borderId="7" xfId="3" applyNumberFormat="1" applyFont="1" applyFill="1" applyBorder="1" applyProtection="1"/>
    <xf numFmtId="5" fontId="34" fillId="16" borderId="13" xfId="3" applyNumberFormat="1" applyFont="1" applyFill="1" applyBorder="1" applyProtection="1"/>
    <xf numFmtId="167" fontId="35" fillId="16" borderId="2" xfId="3" applyNumberFormat="1" applyFont="1" applyFill="1" applyBorder="1" applyProtection="1"/>
    <xf numFmtId="164" fontId="35" fillId="16" borderId="7" xfId="1" applyNumberFormat="1" applyFont="1" applyFill="1" applyBorder="1" applyProtection="1"/>
    <xf numFmtId="5" fontId="34" fillId="16" borderId="8" xfId="3" applyNumberFormat="1" applyFont="1" applyFill="1" applyBorder="1" applyProtection="1"/>
    <xf numFmtId="167" fontId="34" fillId="16" borderId="2" xfId="5" applyNumberFormat="1" applyFont="1" applyFill="1" applyBorder="1" applyProtection="1"/>
    <xf numFmtId="37" fontId="37" fillId="16" borderId="2" xfId="3" applyNumberFormat="1" applyFont="1" applyFill="1" applyBorder="1" applyProtection="1"/>
    <xf numFmtId="165" fontId="36" fillId="16" borderId="2" xfId="2" applyNumberFormat="1" applyFont="1" applyFill="1" applyBorder="1" applyAlignment="1" applyProtection="1">
      <alignment horizontal="right"/>
    </xf>
    <xf numFmtId="41" fontId="35" fillId="16" borderId="2" xfId="1" applyNumberFormat="1" applyFont="1" applyFill="1" applyBorder="1" applyProtection="1"/>
    <xf numFmtId="165" fontId="36" fillId="16" borderId="7" xfId="2" applyNumberFormat="1" applyFont="1" applyFill="1" applyBorder="1" applyAlignment="1" applyProtection="1">
      <alignment horizontal="right"/>
    </xf>
    <xf numFmtId="165" fontId="37" fillId="16" borderId="2" xfId="2" applyNumberFormat="1" applyFont="1" applyFill="1" applyBorder="1" applyAlignment="1" applyProtection="1">
      <alignment horizontal="right"/>
    </xf>
    <xf numFmtId="166" fontId="36" fillId="16" borderId="2" xfId="2" applyNumberFormat="1" applyFont="1" applyFill="1" applyBorder="1" applyProtection="1"/>
    <xf numFmtId="166" fontId="37" fillId="16" borderId="7" xfId="2" applyNumberFormat="1" applyFont="1" applyFill="1" applyBorder="1" applyProtection="1"/>
    <xf numFmtId="166" fontId="37" fillId="16" borderId="2" xfId="2" applyNumberFormat="1" applyFont="1" applyFill="1" applyBorder="1" applyProtection="1"/>
    <xf numFmtId="165" fontId="34" fillId="16" borderId="7" xfId="1" applyNumberFormat="1" applyFont="1" applyFill="1" applyBorder="1" applyProtection="1"/>
    <xf numFmtId="165" fontId="37" fillId="16" borderId="2" xfId="2" applyNumberFormat="1" applyFont="1" applyFill="1" applyBorder="1" applyProtection="1"/>
    <xf numFmtId="166" fontId="36" fillId="16" borderId="23" xfId="2" applyNumberFormat="1" applyFont="1" applyFill="1" applyBorder="1" applyProtection="1"/>
    <xf numFmtId="166" fontId="36" fillId="16" borderId="24" xfId="2" applyNumberFormat="1" applyFont="1" applyFill="1" applyBorder="1" applyProtection="1"/>
    <xf numFmtId="5" fontId="34" fillId="16" borderId="11" xfId="3" applyNumberFormat="1" applyFont="1" applyFill="1" applyBorder="1" applyProtection="1"/>
    <xf numFmtId="7" fontId="35" fillId="16" borderId="2" xfId="5" applyNumberFormat="1" applyFont="1" applyFill="1" applyBorder="1" applyAlignment="1" applyProtection="1"/>
    <xf numFmtId="3" fontId="35" fillId="16" borderId="2" xfId="3" applyNumberFormat="1" applyFont="1" applyFill="1" applyBorder="1"/>
    <xf numFmtId="3" fontId="35" fillId="16" borderId="7" xfId="3" applyNumberFormat="1" applyFont="1" applyFill="1" applyBorder="1"/>
    <xf numFmtId="166" fontId="35" fillId="16" borderId="2" xfId="2" applyNumberFormat="1" applyFont="1" applyFill="1" applyBorder="1" applyProtection="1"/>
    <xf numFmtId="165" fontId="37" fillId="16" borderId="12" xfId="2" applyNumberFormat="1" applyFont="1" applyFill="1" applyBorder="1" applyProtection="1"/>
    <xf numFmtId="0" fontId="27" fillId="0" borderId="0" xfId="3" applyFont="1" applyFill="1" applyBorder="1" applyAlignment="1" applyProtection="1">
      <alignment horizontal="center" vertical="center" wrapText="1"/>
    </xf>
    <xf numFmtId="0" fontId="26" fillId="0" borderId="6" xfId="3" applyFont="1" applyBorder="1" applyProtection="1"/>
    <xf numFmtId="0" fontId="38" fillId="0" borderId="0" xfId="3" applyFont="1" applyFill="1" applyBorder="1" applyAlignment="1" applyProtection="1">
      <alignment horizontal="left" indent="1"/>
    </xf>
    <xf numFmtId="0" fontId="38" fillId="0" borderId="0" xfId="3" applyFont="1" applyFill="1" applyAlignment="1" applyProtection="1">
      <alignment horizontal="left" indent="1"/>
    </xf>
    <xf numFmtId="0" fontId="38" fillId="0" borderId="0" xfId="3" applyFont="1" applyFill="1" applyAlignment="1" applyProtection="1">
      <alignment horizontal="left" indent="2"/>
    </xf>
    <xf numFmtId="0" fontId="26" fillId="0" borderId="0" xfId="3" applyFont="1" applyFill="1" applyProtection="1"/>
    <xf numFmtId="0" fontId="26" fillId="0" borderId="0" xfId="3" applyFont="1" applyFill="1" applyAlignment="1" applyProtection="1">
      <alignment horizontal="left"/>
    </xf>
    <xf numFmtId="0" fontId="26" fillId="0" borderId="0" xfId="3" applyFont="1" applyFill="1" applyAlignment="1" applyProtection="1">
      <alignment horizontal="left" indent="3"/>
    </xf>
    <xf numFmtId="0" fontId="39" fillId="0" borderId="0" xfId="3" applyFont="1" applyFill="1" applyAlignment="1" applyProtection="1">
      <alignment horizontal="left"/>
    </xf>
    <xf numFmtId="165" fontId="26" fillId="0" borderId="0" xfId="3" applyNumberFormat="1" applyFont="1" applyFill="1" applyBorder="1" applyAlignment="1" applyProtection="1">
      <alignment horizontal="left"/>
    </xf>
    <xf numFmtId="0" fontId="38" fillId="0" borderId="0" xfId="3" applyFont="1" applyFill="1" applyAlignment="1" applyProtection="1">
      <alignment horizontal="left"/>
    </xf>
    <xf numFmtId="0" fontId="38" fillId="0" borderId="0" xfId="3" applyFont="1" applyFill="1"/>
    <xf numFmtId="0" fontId="38" fillId="0" borderId="6" xfId="3" applyFont="1" applyFill="1" applyBorder="1" applyAlignment="1" applyProtection="1">
      <alignment horizontal="left" indent="1"/>
    </xf>
    <xf numFmtId="165" fontId="38" fillId="0" borderId="6" xfId="3" applyNumberFormat="1" applyFont="1" applyFill="1" applyBorder="1" applyAlignment="1" applyProtection="1">
      <alignment horizontal="left" indent="1"/>
    </xf>
    <xf numFmtId="0" fontId="26" fillId="0" borderId="6" xfId="3" applyFont="1" applyFill="1" applyBorder="1" applyAlignment="1" applyProtection="1">
      <alignment horizontal="left" indent="3"/>
    </xf>
    <xf numFmtId="165" fontId="26" fillId="0" borderId="6" xfId="3" applyNumberFormat="1" applyFont="1" applyFill="1" applyBorder="1" applyAlignment="1" applyProtection="1">
      <alignment horizontal="left" indent="3"/>
    </xf>
    <xf numFmtId="0" fontId="38" fillId="0" borderId="6" xfId="3" applyFont="1" applyFill="1" applyBorder="1" applyAlignment="1" applyProtection="1">
      <alignment horizontal="left"/>
    </xf>
    <xf numFmtId="165" fontId="26" fillId="0" borderId="0" xfId="3" applyNumberFormat="1" applyFont="1" applyFill="1" applyBorder="1" applyAlignment="1" applyProtection="1">
      <alignment horizontal="left" indent="3"/>
    </xf>
    <xf numFmtId="0" fontId="26" fillId="0" borderId="0" xfId="3" applyFont="1" applyFill="1" applyBorder="1" applyAlignment="1" applyProtection="1">
      <alignment horizontal="left" indent="3"/>
    </xf>
    <xf numFmtId="0" fontId="26" fillId="0" borderId="6" xfId="3" applyFont="1" applyFill="1" applyBorder="1" applyAlignment="1" applyProtection="1">
      <alignment horizontal="left"/>
    </xf>
    <xf numFmtId="165" fontId="26" fillId="0" borderId="6" xfId="3" applyNumberFormat="1" applyFont="1" applyFill="1" applyBorder="1" applyAlignment="1" applyProtection="1">
      <alignment horizontal="left"/>
    </xf>
    <xf numFmtId="0" fontId="26" fillId="0" borderId="6" xfId="3" applyFont="1" applyBorder="1" applyAlignment="1" applyProtection="1">
      <alignment horizontal="left"/>
    </xf>
    <xf numFmtId="0" fontId="26" fillId="0" borderId="0" xfId="3" applyFont="1"/>
    <xf numFmtId="0" fontId="38" fillId="0" borderId="0" xfId="3" applyFont="1"/>
    <xf numFmtId="0" fontId="26" fillId="0" borderId="0" xfId="3" applyFont="1" applyFill="1" applyAlignment="1" applyProtection="1">
      <alignment horizontal="left" indent="1"/>
    </xf>
    <xf numFmtId="165" fontId="26" fillId="0" borderId="0" xfId="3" applyNumberFormat="1" applyFont="1" applyFill="1" applyAlignment="1" applyProtection="1">
      <alignment horizontal="left"/>
    </xf>
    <xf numFmtId="0" fontId="26" fillId="0" borderId="0" xfId="3" applyFont="1" applyFill="1" applyBorder="1" applyAlignment="1" applyProtection="1">
      <alignment horizontal="left" wrapText="1"/>
    </xf>
    <xf numFmtId="165" fontId="26" fillId="0" borderId="0" xfId="3" applyNumberFormat="1" applyFont="1" applyFill="1" applyAlignment="1" applyProtection="1">
      <alignment horizontal="left" wrapText="1"/>
    </xf>
    <xf numFmtId="165" fontId="26" fillId="0" borderId="6" xfId="3" applyNumberFormat="1" applyFont="1" applyFill="1" applyBorder="1" applyAlignment="1" applyProtection="1">
      <alignment horizontal="left" wrapText="1"/>
    </xf>
    <xf numFmtId="0" fontId="26" fillId="0" borderId="6" xfId="3" applyFont="1" applyFill="1" applyBorder="1" applyAlignment="1" applyProtection="1">
      <alignment horizontal="left" wrapText="1"/>
    </xf>
    <xf numFmtId="0" fontId="38" fillId="0" borderId="0" xfId="3" applyFont="1" applyFill="1" applyAlignment="1" applyProtection="1">
      <alignment horizontal="left" vertical="center"/>
    </xf>
    <xf numFmtId="0" fontId="38" fillId="0" borderId="0" xfId="3" applyFont="1" applyFill="1" applyAlignment="1" applyProtection="1">
      <alignment horizontal="left" vertical="center" wrapText="1"/>
    </xf>
    <xf numFmtId="0" fontId="38" fillId="0" borderId="0" xfId="1" applyNumberFormat="1" applyFont="1" applyFill="1" applyAlignment="1" applyProtection="1"/>
    <xf numFmtId="0" fontId="38" fillId="0" borderId="0" xfId="1" applyNumberFormat="1" applyFont="1" applyFill="1" applyAlignment="1" applyProtection="1">
      <alignment wrapText="1"/>
    </xf>
    <xf numFmtId="0" fontId="38" fillId="0" borderId="0" xfId="3" applyFont="1" applyFill="1" applyAlignment="1" applyProtection="1"/>
    <xf numFmtId="165" fontId="26" fillId="0" borderId="0" xfId="3" applyNumberFormat="1" applyFont="1" applyFill="1" applyProtection="1"/>
    <xf numFmtId="165" fontId="38" fillId="0" borderId="6" xfId="3" applyNumberFormat="1" applyFont="1" applyFill="1" applyBorder="1" applyProtection="1"/>
    <xf numFmtId="7" fontId="38" fillId="0" borderId="6" xfId="3" applyNumberFormat="1" applyFont="1" applyFill="1" applyBorder="1" applyAlignment="1" applyProtection="1">
      <alignment wrapText="1"/>
    </xf>
    <xf numFmtId="165" fontId="26" fillId="0" borderId="6" xfId="2" applyNumberFormat="1" applyFont="1" applyFill="1" applyBorder="1" applyAlignment="1" applyProtection="1">
      <alignment wrapText="1"/>
    </xf>
    <xf numFmtId="165" fontId="26" fillId="0" borderId="0" xfId="2" applyNumberFormat="1" applyFont="1" applyFill="1" applyBorder="1" applyAlignment="1" applyProtection="1">
      <alignment wrapText="1"/>
    </xf>
    <xf numFmtId="165" fontId="26" fillId="0" borderId="0" xfId="2" applyNumberFormat="1" applyFont="1" applyFill="1" applyBorder="1" applyProtection="1"/>
    <xf numFmtId="164" fontId="13" fillId="16" borderId="6" xfId="1" applyNumberFormat="1" applyFont="1" applyFill="1" applyBorder="1" applyProtection="1"/>
    <xf numFmtId="0" fontId="35" fillId="0" borderId="0" xfId="3" applyFont="1" applyFill="1" applyAlignment="1" applyProtection="1">
      <alignment horizontal="left" indent="1"/>
    </xf>
    <xf numFmtId="0" fontId="35" fillId="16" borderId="22" xfId="3" applyNumberFormat="1" applyFont="1" applyFill="1" applyBorder="1" applyProtection="1"/>
    <xf numFmtId="0" fontId="35" fillId="16" borderId="6" xfId="3" applyNumberFormat="1" applyFont="1" applyFill="1" applyBorder="1" applyProtection="1"/>
    <xf numFmtId="0" fontId="35" fillId="16" borderId="2" xfId="3" applyNumberFormat="1" applyFont="1" applyFill="1" applyBorder="1" applyProtection="1"/>
    <xf numFmtId="5" fontId="34" fillId="16" borderId="20" xfId="3" applyNumberFormat="1" applyFont="1" applyFill="1" applyBorder="1" applyProtection="1"/>
    <xf numFmtId="0" fontId="38" fillId="0" borderId="0" xfId="3" applyFont="1" applyFill="1" applyBorder="1"/>
    <xf numFmtId="0" fontId="26" fillId="0" borderId="3" xfId="3" applyFont="1" applyFill="1" applyBorder="1" applyAlignment="1" applyProtection="1">
      <alignment horizontal="center"/>
    </xf>
    <xf numFmtId="0" fontId="26" fillId="0" borderId="4" xfId="3" applyFont="1" applyFill="1" applyBorder="1" applyAlignment="1" applyProtection="1">
      <alignment horizontal="center"/>
    </xf>
    <xf numFmtId="5" fontId="38" fillId="0" borderId="0" xfId="3" applyNumberFormat="1" applyFont="1" applyFill="1"/>
    <xf numFmtId="43" fontId="38" fillId="0" borderId="0" xfId="1" applyFont="1" applyFill="1"/>
    <xf numFmtId="0" fontId="40" fillId="0" borderId="0" xfId="4" applyFont="1" applyAlignment="1">
      <alignment horizontal="left" vertical="top" wrapText="1"/>
    </xf>
    <xf numFmtId="0" fontId="26" fillId="0" borderId="4" xfId="3" quotePrefix="1" applyFont="1" applyFill="1" applyBorder="1" applyAlignment="1" applyProtection="1">
      <alignment horizontal="center" vertical="center" wrapText="1"/>
    </xf>
    <xf numFmtId="37" fontId="38" fillId="0" borderId="0" xfId="3" applyNumberFormat="1" applyFont="1" applyFill="1"/>
    <xf numFmtId="5" fontId="38" fillId="0" borderId="10" xfId="3" applyNumberFormat="1" applyFont="1" applyFill="1" applyBorder="1"/>
    <xf numFmtId="0" fontId="40" fillId="0" borderId="0" xfId="4" applyFont="1" applyAlignment="1">
      <alignment vertical="top"/>
    </xf>
    <xf numFmtId="0" fontId="26" fillId="0" borderId="15" xfId="3" applyFont="1" applyFill="1" applyBorder="1" applyAlignment="1" applyProtection="1">
      <alignment horizontal="center"/>
    </xf>
    <xf numFmtId="0" fontId="26" fillId="0" borderId="17" xfId="3" applyFont="1" applyFill="1" applyBorder="1" applyAlignment="1" applyProtection="1">
      <alignment horizontal="center"/>
    </xf>
    <xf numFmtId="0" fontId="26" fillId="0" borderId="16" xfId="3" quotePrefix="1" applyFont="1" applyFill="1" applyBorder="1" applyAlignment="1" applyProtection="1">
      <alignment horizontal="center" vertical="center" wrapText="1"/>
    </xf>
    <xf numFmtId="0" fontId="26" fillId="0" borderId="16" xfId="3" applyFont="1" applyFill="1" applyBorder="1" applyAlignment="1" applyProtection="1">
      <alignment horizontal="center"/>
    </xf>
    <xf numFmtId="0" fontId="26" fillId="0" borderId="18" xfId="3" applyFont="1" applyFill="1" applyBorder="1" applyAlignment="1" applyProtection="1">
      <alignment horizontal="center"/>
    </xf>
    <xf numFmtId="7" fontId="38" fillId="0" borderId="0" xfId="3" applyNumberFormat="1" applyFont="1" applyFill="1"/>
    <xf numFmtId="39" fontId="38" fillId="0" borderId="0" xfId="3" applyNumberFormat="1" applyFont="1" applyFill="1"/>
    <xf numFmtId="7" fontId="38" fillId="0" borderId="10" xfId="3" applyNumberFormat="1" applyFont="1" applyFill="1" applyBorder="1"/>
    <xf numFmtId="0" fontId="40" fillId="0" borderId="0" xfId="3" applyFont="1"/>
    <xf numFmtId="164" fontId="38" fillId="0" borderId="14" xfId="3" applyNumberFormat="1" applyFont="1" applyFill="1" applyBorder="1"/>
    <xf numFmtId="164" fontId="38" fillId="0" borderId="0" xfId="3" applyNumberFormat="1" applyFont="1" applyFill="1"/>
    <xf numFmtId="164" fontId="38" fillId="0" borderId="0" xfId="1" applyNumberFormat="1" applyFont="1" applyFill="1"/>
    <xf numFmtId="167" fontId="38" fillId="0" borderId="0" xfId="3" applyNumberFormat="1" applyFont="1" applyFill="1"/>
    <xf numFmtId="166" fontId="38" fillId="0" borderId="0" xfId="2" applyNumberFormat="1" applyFont="1" applyFill="1"/>
    <xf numFmtId="164" fontId="16" fillId="0" borderId="0" xfId="3" applyNumberFormat="1" applyFont="1" applyFill="1"/>
    <xf numFmtId="5" fontId="34" fillId="16" borderId="2" xfId="1" applyNumberFormat="1" applyFont="1" applyFill="1" applyBorder="1" applyProtection="1"/>
    <xf numFmtId="167" fontId="34" fillId="16" borderId="7" xfId="3" applyNumberFormat="1" applyFont="1" applyFill="1" applyBorder="1" applyProtection="1"/>
    <xf numFmtId="167" fontId="34" fillId="16" borderId="8" xfId="3" applyNumberFormat="1" applyFont="1" applyFill="1" applyBorder="1" applyProtection="1"/>
    <xf numFmtId="5" fontId="38" fillId="0" borderId="0" xfId="1" applyNumberFormat="1" applyFont="1" applyFill="1"/>
    <xf numFmtId="0" fontId="12" fillId="0" borderId="0" xfId="3" applyFont="1" applyFill="1" applyAlignment="1">
      <alignment vertical="top"/>
    </xf>
    <xf numFmtId="0" fontId="12" fillId="0" borderId="0" xfId="3" applyFont="1" applyAlignment="1">
      <alignment vertical="top"/>
    </xf>
    <xf numFmtId="2" fontId="38" fillId="0" borderId="0" xfId="3" applyNumberFormat="1" applyFont="1" applyFill="1"/>
    <xf numFmtId="2" fontId="12" fillId="0" borderId="0" xfId="3" applyNumberFormat="1" applyFont="1" applyFill="1"/>
    <xf numFmtId="164" fontId="35" fillId="16" borderId="7" xfId="1" applyNumberFormat="1" applyFont="1" applyFill="1" applyBorder="1" applyAlignment="1" applyProtection="1">
      <alignment horizontal="left" indent="2"/>
    </xf>
    <xf numFmtId="0" fontId="40" fillId="0" borderId="0" xfId="4" applyFont="1" applyAlignment="1">
      <alignment horizontal="left" vertical="top" wrapText="1"/>
    </xf>
    <xf numFmtId="0" fontId="29" fillId="0" borderId="0" xfId="3" applyFont="1" applyAlignment="1" applyProtection="1">
      <alignment horizontal="center" vertical="top" wrapText="1"/>
    </xf>
    <xf numFmtId="0" fontId="29" fillId="0" borderId="0" xfId="3" quotePrefix="1" applyFont="1" applyFill="1" applyAlignment="1" applyProtection="1">
      <alignment horizontal="center" vertical="center"/>
    </xf>
    <xf numFmtId="0" fontId="29" fillId="0" borderId="0" xfId="3" applyFont="1" applyAlignment="1" applyProtection="1">
      <alignment horizontal="center" vertical="center" wrapText="1"/>
    </xf>
    <xf numFmtId="0" fontId="40" fillId="0" borderId="0" xfId="3" applyFont="1" applyAlignment="1">
      <alignment horizontal="left" wrapText="1"/>
    </xf>
    <xf numFmtId="0" fontId="14" fillId="0" borderId="0" xfId="3" applyFont="1" applyFill="1" applyAlignment="1" applyProtection="1">
      <alignment horizontal="center" vertical="center"/>
    </xf>
    <xf numFmtId="0" fontId="14" fillId="0" borderId="0" xfId="3" applyFont="1" applyFill="1" applyAlignment="1">
      <alignment horizontal="center" vertical="center"/>
    </xf>
  </cellXfs>
  <cellStyles count="60093">
    <cellStyle name="20% - Accent1 10" xfId="9"/>
    <cellStyle name="20% - Accent1 10 10" xfId="10"/>
    <cellStyle name="20% - Accent1 10 10 2" xfId="11"/>
    <cellStyle name="20% - Accent1 10 10 2 2" xfId="12"/>
    <cellStyle name="20% - Accent1 10 10 3" xfId="13"/>
    <cellStyle name="20% - Accent1 10 11" xfId="14"/>
    <cellStyle name="20% - Accent1 10 11 2" xfId="15"/>
    <cellStyle name="20% - Accent1 10 12" xfId="16"/>
    <cellStyle name="20% - Accent1 10 13" xfId="17"/>
    <cellStyle name="20% - Accent1 10 14" xfId="18"/>
    <cellStyle name="20% - Accent1 10 15" xfId="19"/>
    <cellStyle name="20% - Accent1 10 16" xfId="20"/>
    <cellStyle name="20% - Accent1 10 17" xfId="21"/>
    <cellStyle name="20% - Accent1 10 18" xfId="22"/>
    <cellStyle name="20% - Accent1 10 19" xfId="23"/>
    <cellStyle name="20% - Accent1 10 2" xfId="24"/>
    <cellStyle name="20% - Accent1 10 2 10" xfId="25"/>
    <cellStyle name="20% - Accent1 10 2 11" xfId="26"/>
    <cellStyle name="20% - Accent1 10 2 12" xfId="27"/>
    <cellStyle name="20% - Accent1 10 2 13" xfId="28"/>
    <cellStyle name="20% - Accent1 10 2 14" xfId="29"/>
    <cellStyle name="20% - Accent1 10 2 15" xfId="30"/>
    <cellStyle name="20% - Accent1 10 2 16" xfId="31"/>
    <cellStyle name="20% - Accent1 10 2 2" xfId="32"/>
    <cellStyle name="20% - Accent1 10 2 2 10" xfId="33"/>
    <cellStyle name="20% - Accent1 10 2 2 11" xfId="34"/>
    <cellStyle name="20% - Accent1 10 2 2 12" xfId="35"/>
    <cellStyle name="20% - Accent1 10 2 2 13" xfId="36"/>
    <cellStyle name="20% - Accent1 10 2 2 14" xfId="37"/>
    <cellStyle name="20% - Accent1 10 2 2 15" xfId="38"/>
    <cellStyle name="20% - Accent1 10 2 2 2" xfId="39"/>
    <cellStyle name="20% - Accent1 10 2 2 2 2" xfId="40"/>
    <cellStyle name="20% - Accent1 10 2 2 2 2 2" xfId="41"/>
    <cellStyle name="20% - Accent1 10 2 2 2 3" xfId="42"/>
    <cellStyle name="20% - Accent1 10 2 2 3" xfId="43"/>
    <cellStyle name="20% - Accent1 10 2 2 3 2" xfId="44"/>
    <cellStyle name="20% - Accent1 10 2 2 3 2 2" xfId="45"/>
    <cellStyle name="20% - Accent1 10 2 2 3 3" xfId="46"/>
    <cellStyle name="20% - Accent1 10 2 2 4" xfId="47"/>
    <cellStyle name="20% - Accent1 10 2 2 4 2" xfId="48"/>
    <cellStyle name="20% - Accent1 10 2 2 5" xfId="49"/>
    <cellStyle name="20% - Accent1 10 2 2 6" xfId="50"/>
    <cellStyle name="20% - Accent1 10 2 2 7" xfId="51"/>
    <cellStyle name="20% - Accent1 10 2 2 8" xfId="52"/>
    <cellStyle name="20% - Accent1 10 2 2 9" xfId="53"/>
    <cellStyle name="20% - Accent1 10 2 2_PNF Disclosure Summary 063011" xfId="54"/>
    <cellStyle name="20% - Accent1 10 2 3" xfId="55"/>
    <cellStyle name="20% - Accent1 10 2 3 2" xfId="56"/>
    <cellStyle name="20% - Accent1 10 2 3 2 2" xfId="57"/>
    <cellStyle name="20% - Accent1 10 2 3 3" xfId="58"/>
    <cellStyle name="20% - Accent1 10 2 4" xfId="59"/>
    <cellStyle name="20% - Accent1 10 2 4 2" xfId="60"/>
    <cellStyle name="20% - Accent1 10 2 4 2 2" xfId="61"/>
    <cellStyle name="20% - Accent1 10 2 4 3" xfId="62"/>
    <cellStyle name="20% - Accent1 10 2 5" xfId="63"/>
    <cellStyle name="20% - Accent1 10 2 5 2" xfId="64"/>
    <cellStyle name="20% - Accent1 10 2 6" xfId="65"/>
    <cellStyle name="20% - Accent1 10 2 7" xfId="66"/>
    <cellStyle name="20% - Accent1 10 2 8" xfId="67"/>
    <cellStyle name="20% - Accent1 10 2 9" xfId="68"/>
    <cellStyle name="20% - Accent1 10 2_PNF Disclosure Summary 063011" xfId="69"/>
    <cellStyle name="20% - Accent1 10 20" xfId="70"/>
    <cellStyle name="20% - Accent1 10 21" xfId="71"/>
    <cellStyle name="20% - Accent1 10 22" xfId="72"/>
    <cellStyle name="20% - Accent1 10 3" xfId="73"/>
    <cellStyle name="20% - Accent1 10 3 10" xfId="74"/>
    <cellStyle name="20% - Accent1 10 3 11" xfId="75"/>
    <cellStyle name="20% - Accent1 10 3 12" xfId="76"/>
    <cellStyle name="20% - Accent1 10 3 13" xfId="77"/>
    <cellStyle name="20% - Accent1 10 3 14" xfId="78"/>
    <cellStyle name="20% - Accent1 10 3 15" xfId="79"/>
    <cellStyle name="20% - Accent1 10 3 16" xfId="80"/>
    <cellStyle name="20% - Accent1 10 3 2" xfId="81"/>
    <cellStyle name="20% - Accent1 10 3 2 10" xfId="82"/>
    <cellStyle name="20% - Accent1 10 3 2 11" xfId="83"/>
    <cellStyle name="20% - Accent1 10 3 2 12" xfId="84"/>
    <cellStyle name="20% - Accent1 10 3 2 13" xfId="85"/>
    <cellStyle name="20% - Accent1 10 3 2 14" xfId="86"/>
    <cellStyle name="20% - Accent1 10 3 2 15" xfId="87"/>
    <cellStyle name="20% - Accent1 10 3 2 2" xfId="88"/>
    <cellStyle name="20% - Accent1 10 3 2 2 2" xfId="89"/>
    <cellStyle name="20% - Accent1 10 3 2 2 2 2" xfId="90"/>
    <cellStyle name="20% - Accent1 10 3 2 2 3" xfId="91"/>
    <cellStyle name="20% - Accent1 10 3 2 3" xfId="92"/>
    <cellStyle name="20% - Accent1 10 3 2 3 2" xfId="93"/>
    <cellStyle name="20% - Accent1 10 3 2 3 2 2" xfId="94"/>
    <cellStyle name="20% - Accent1 10 3 2 3 3" xfId="95"/>
    <cellStyle name="20% - Accent1 10 3 2 4" xfId="96"/>
    <cellStyle name="20% - Accent1 10 3 2 4 2" xfId="97"/>
    <cellStyle name="20% - Accent1 10 3 2 5" xfId="98"/>
    <cellStyle name="20% - Accent1 10 3 2 6" xfId="99"/>
    <cellStyle name="20% - Accent1 10 3 2 7" xfId="100"/>
    <cellStyle name="20% - Accent1 10 3 2 8" xfId="101"/>
    <cellStyle name="20% - Accent1 10 3 2 9" xfId="102"/>
    <cellStyle name="20% - Accent1 10 3 2_PNF Disclosure Summary 063011" xfId="103"/>
    <cellStyle name="20% - Accent1 10 3 3" xfId="104"/>
    <cellStyle name="20% - Accent1 10 3 3 2" xfId="105"/>
    <cellStyle name="20% - Accent1 10 3 3 2 2" xfId="106"/>
    <cellStyle name="20% - Accent1 10 3 3 3" xfId="107"/>
    <cellStyle name="20% - Accent1 10 3 4" xfId="108"/>
    <cellStyle name="20% - Accent1 10 3 4 2" xfId="109"/>
    <cellStyle name="20% - Accent1 10 3 4 2 2" xfId="110"/>
    <cellStyle name="20% - Accent1 10 3 4 3" xfId="111"/>
    <cellStyle name="20% - Accent1 10 3 5" xfId="112"/>
    <cellStyle name="20% - Accent1 10 3 5 2" xfId="113"/>
    <cellStyle name="20% - Accent1 10 3 6" xfId="114"/>
    <cellStyle name="20% - Accent1 10 3 7" xfId="115"/>
    <cellStyle name="20% - Accent1 10 3 8" xfId="116"/>
    <cellStyle name="20% - Accent1 10 3 9" xfId="117"/>
    <cellStyle name="20% - Accent1 10 3_PNF Disclosure Summary 063011" xfId="118"/>
    <cellStyle name="20% - Accent1 10 4" xfId="119"/>
    <cellStyle name="20% - Accent1 10 4 10" xfId="120"/>
    <cellStyle name="20% - Accent1 10 4 11" xfId="121"/>
    <cellStyle name="20% - Accent1 10 4 12" xfId="122"/>
    <cellStyle name="20% - Accent1 10 4 13" xfId="123"/>
    <cellStyle name="20% - Accent1 10 4 14" xfId="124"/>
    <cellStyle name="20% - Accent1 10 4 15" xfId="125"/>
    <cellStyle name="20% - Accent1 10 4 16" xfId="126"/>
    <cellStyle name="20% - Accent1 10 4 2" xfId="127"/>
    <cellStyle name="20% - Accent1 10 4 2 10" xfId="128"/>
    <cellStyle name="20% - Accent1 10 4 2 11" xfId="129"/>
    <cellStyle name="20% - Accent1 10 4 2 12" xfId="130"/>
    <cellStyle name="20% - Accent1 10 4 2 13" xfId="131"/>
    <cellStyle name="20% - Accent1 10 4 2 14" xfId="132"/>
    <cellStyle name="20% - Accent1 10 4 2 15" xfId="133"/>
    <cellStyle name="20% - Accent1 10 4 2 2" xfId="134"/>
    <cellStyle name="20% - Accent1 10 4 2 2 2" xfId="135"/>
    <cellStyle name="20% - Accent1 10 4 2 2 2 2" xfId="136"/>
    <cellStyle name="20% - Accent1 10 4 2 2 3" xfId="137"/>
    <cellStyle name="20% - Accent1 10 4 2 3" xfId="138"/>
    <cellStyle name="20% - Accent1 10 4 2 3 2" xfId="139"/>
    <cellStyle name="20% - Accent1 10 4 2 3 2 2" xfId="140"/>
    <cellStyle name="20% - Accent1 10 4 2 3 3" xfId="141"/>
    <cellStyle name="20% - Accent1 10 4 2 4" xfId="142"/>
    <cellStyle name="20% - Accent1 10 4 2 4 2" xfId="143"/>
    <cellStyle name="20% - Accent1 10 4 2 5" xfId="144"/>
    <cellStyle name="20% - Accent1 10 4 2 6" xfId="145"/>
    <cellStyle name="20% - Accent1 10 4 2 7" xfId="146"/>
    <cellStyle name="20% - Accent1 10 4 2 8" xfId="147"/>
    <cellStyle name="20% - Accent1 10 4 2 9" xfId="148"/>
    <cellStyle name="20% - Accent1 10 4 2_PNF Disclosure Summary 063011" xfId="149"/>
    <cellStyle name="20% - Accent1 10 4 3" xfId="150"/>
    <cellStyle name="20% - Accent1 10 4 3 2" xfId="151"/>
    <cellStyle name="20% - Accent1 10 4 3 2 2" xfId="152"/>
    <cellStyle name="20% - Accent1 10 4 3 3" xfId="153"/>
    <cellStyle name="20% - Accent1 10 4 4" xfId="154"/>
    <cellStyle name="20% - Accent1 10 4 4 2" xfId="155"/>
    <cellStyle name="20% - Accent1 10 4 4 2 2" xfId="156"/>
    <cellStyle name="20% - Accent1 10 4 4 3" xfId="157"/>
    <cellStyle name="20% - Accent1 10 4 5" xfId="158"/>
    <cellStyle name="20% - Accent1 10 4 5 2" xfId="159"/>
    <cellStyle name="20% - Accent1 10 4 6" xfId="160"/>
    <cellStyle name="20% - Accent1 10 4 7" xfId="161"/>
    <cellStyle name="20% - Accent1 10 4 8" xfId="162"/>
    <cellStyle name="20% - Accent1 10 4 9" xfId="163"/>
    <cellStyle name="20% - Accent1 10 4_PNF Disclosure Summary 063011" xfId="164"/>
    <cellStyle name="20% - Accent1 10 5" xfId="165"/>
    <cellStyle name="20% - Accent1 10 5 10" xfId="166"/>
    <cellStyle name="20% - Accent1 10 5 11" xfId="167"/>
    <cellStyle name="20% - Accent1 10 5 12" xfId="168"/>
    <cellStyle name="20% - Accent1 10 5 13" xfId="169"/>
    <cellStyle name="20% - Accent1 10 5 14" xfId="170"/>
    <cellStyle name="20% - Accent1 10 5 15" xfId="171"/>
    <cellStyle name="20% - Accent1 10 5 16" xfId="172"/>
    <cellStyle name="20% - Accent1 10 5 2" xfId="173"/>
    <cellStyle name="20% - Accent1 10 5 2 10" xfId="174"/>
    <cellStyle name="20% - Accent1 10 5 2 11" xfId="175"/>
    <cellStyle name="20% - Accent1 10 5 2 12" xfId="176"/>
    <cellStyle name="20% - Accent1 10 5 2 13" xfId="177"/>
    <cellStyle name="20% - Accent1 10 5 2 14" xfId="178"/>
    <cellStyle name="20% - Accent1 10 5 2 15" xfId="179"/>
    <cellStyle name="20% - Accent1 10 5 2 2" xfId="180"/>
    <cellStyle name="20% - Accent1 10 5 2 2 2" xfId="181"/>
    <cellStyle name="20% - Accent1 10 5 2 2 2 2" xfId="182"/>
    <cellStyle name="20% - Accent1 10 5 2 2 3" xfId="183"/>
    <cellStyle name="20% - Accent1 10 5 2 3" xfId="184"/>
    <cellStyle name="20% - Accent1 10 5 2 3 2" xfId="185"/>
    <cellStyle name="20% - Accent1 10 5 2 3 2 2" xfId="186"/>
    <cellStyle name="20% - Accent1 10 5 2 3 3" xfId="187"/>
    <cellStyle name="20% - Accent1 10 5 2 4" xfId="188"/>
    <cellStyle name="20% - Accent1 10 5 2 4 2" xfId="189"/>
    <cellStyle name="20% - Accent1 10 5 2 5" xfId="190"/>
    <cellStyle name="20% - Accent1 10 5 2 6" xfId="191"/>
    <cellStyle name="20% - Accent1 10 5 2 7" xfId="192"/>
    <cellStyle name="20% - Accent1 10 5 2 8" xfId="193"/>
    <cellStyle name="20% - Accent1 10 5 2 9" xfId="194"/>
    <cellStyle name="20% - Accent1 10 5 2_PNF Disclosure Summary 063011" xfId="195"/>
    <cellStyle name="20% - Accent1 10 5 3" xfId="196"/>
    <cellStyle name="20% - Accent1 10 5 3 2" xfId="197"/>
    <cellStyle name="20% - Accent1 10 5 3 2 2" xfId="198"/>
    <cellStyle name="20% - Accent1 10 5 3 3" xfId="199"/>
    <cellStyle name="20% - Accent1 10 5 4" xfId="200"/>
    <cellStyle name="20% - Accent1 10 5 4 2" xfId="201"/>
    <cellStyle name="20% - Accent1 10 5 4 2 2" xfId="202"/>
    <cellStyle name="20% - Accent1 10 5 4 3" xfId="203"/>
    <cellStyle name="20% - Accent1 10 5 5" xfId="204"/>
    <cellStyle name="20% - Accent1 10 5 5 2" xfId="205"/>
    <cellStyle name="20% - Accent1 10 5 6" xfId="206"/>
    <cellStyle name="20% - Accent1 10 5 7" xfId="207"/>
    <cellStyle name="20% - Accent1 10 5 8" xfId="208"/>
    <cellStyle name="20% - Accent1 10 5 9" xfId="209"/>
    <cellStyle name="20% - Accent1 10 5_PNF Disclosure Summary 063011" xfId="210"/>
    <cellStyle name="20% - Accent1 10 6" xfId="211"/>
    <cellStyle name="20% - Accent1 10 6 10" xfId="212"/>
    <cellStyle name="20% - Accent1 10 6 11" xfId="213"/>
    <cellStyle name="20% - Accent1 10 6 12" xfId="214"/>
    <cellStyle name="20% - Accent1 10 6 13" xfId="215"/>
    <cellStyle name="20% - Accent1 10 6 14" xfId="216"/>
    <cellStyle name="20% - Accent1 10 6 15" xfId="217"/>
    <cellStyle name="20% - Accent1 10 6 16" xfId="218"/>
    <cellStyle name="20% - Accent1 10 6 2" xfId="219"/>
    <cellStyle name="20% - Accent1 10 6 2 10" xfId="220"/>
    <cellStyle name="20% - Accent1 10 6 2 11" xfId="221"/>
    <cellStyle name="20% - Accent1 10 6 2 12" xfId="222"/>
    <cellStyle name="20% - Accent1 10 6 2 13" xfId="223"/>
    <cellStyle name="20% - Accent1 10 6 2 14" xfId="224"/>
    <cellStyle name="20% - Accent1 10 6 2 15" xfId="225"/>
    <cellStyle name="20% - Accent1 10 6 2 2" xfId="226"/>
    <cellStyle name="20% - Accent1 10 6 2 2 2" xfId="227"/>
    <cellStyle name="20% - Accent1 10 6 2 2 2 2" xfId="228"/>
    <cellStyle name="20% - Accent1 10 6 2 2 3" xfId="229"/>
    <cellStyle name="20% - Accent1 10 6 2 3" xfId="230"/>
    <cellStyle name="20% - Accent1 10 6 2 3 2" xfId="231"/>
    <cellStyle name="20% - Accent1 10 6 2 3 2 2" xfId="232"/>
    <cellStyle name="20% - Accent1 10 6 2 3 3" xfId="233"/>
    <cellStyle name="20% - Accent1 10 6 2 4" xfId="234"/>
    <cellStyle name="20% - Accent1 10 6 2 4 2" xfId="235"/>
    <cellStyle name="20% - Accent1 10 6 2 5" xfId="236"/>
    <cellStyle name="20% - Accent1 10 6 2 6" xfId="237"/>
    <cellStyle name="20% - Accent1 10 6 2 7" xfId="238"/>
    <cellStyle name="20% - Accent1 10 6 2 8" xfId="239"/>
    <cellStyle name="20% - Accent1 10 6 2 9" xfId="240"/>
    <cellStyle name="20% - Accent1 10 6 2_PNF Disclosure Summary 063011" xfId="241"/>
    <cellStyle name="20% - Accent1 10 6 3" xfId="242"/>
    <cellStyle name="20% - Accent1 10 6 3 2" xfId="243"/>
    <cellStyle name="20% - Accent1 10 6 3 2 2" xfId="244"/>
    <cellStyle name="20% - Accent1 10 6 3 3" xfId="245"/>
    <cellStyle name="20% - Accent1 10 6 4" xfId="246"/>
    <cellStyle name="20% - Accent1 10 6 4 2" xfId="247"/>
    <cellStyle name="20% - Accent1 10 6 4 2 2" xfId="248"/>
    <cellStyle name="20% - Accent1 10 6 4 3" xfId="249"/>
    <cellStyle name="20% - Accent1 10 6 5" xfId="250"/>
    <cellStyle name="20% - Accent1 10 6 5 2" xfId="251"/>
    <cellStyle name="20% - Accent1 10 6 6" xfId="252"/>
    <cellStyle name="20% - Accent1 10 6 7" xfId="253"/>
    <cellStyle name="20% - Accent1 10 6 8" xfId="254"/>
    <cellStyle name="20% - Accent1 10 6 9" xfId="255"/>
    <cellStyle name="20% - Accent1 10 6_PNF Disclosure Summary 063011" xfId="256"/>
    <cellStyle name="20% - Accent1 10 7" xfId="257"/>
    <cellStyle name="20% - Accent1 10 7 10" xfId="258"/>
    <cellStyle name="20% - Accent1 10 7 11" xfId="259"/>
    <cellStyle name="20% - Accent1 10 7 12" xfId="260"/>
    <cellStyle name="20% - Accent1 10 7 13" xfId="261"/>
    <cellStyle name="20% - Accent1 10 7 14" xfId="262"/>
    <cellStyle name="20% - Accent1 10 7 15" xfId="263"/>
    <cellStyle name="20% - Accent1 10 7 16" xfId="264"/>
    <cellStyle name="20% - Accent1 10 7 2" xfId="265"/>
    <cellStyle name="20% - Accent1 10 7 2 10" xfId="266"/>
    <cellStyle name="20% - Accent1 10 7 2 11" xfId="267"/>
    <cellStyle name="20% - Accent1 10 7 2 12" xfId="268"/>
    <cellStyle name="20% - Accent1 10 7 2 13" xfId="269"/>
    <cellStyle name="20% - Accent1 10 7 2 14" xfId="270"/>
    <cellStyle name="20% - Accent1 10 7 2 15" xfId="271"/>
    <cellStyle name="20% - Accent1 10 7 2 2" xfId="272"/>
    <cellStyle name="20% - Accent1 10 7 2 2 2" xfId="273"/>
    <cellStyle name="20% - Accent1 10 7 2 2 2 2" xfId="274"/>
    <cellStyle name="20% - Accent1 10 7 2 2 3" xfId="275"/>
    <cellStyle name="20% - Accent1 10 7 2 3" xfId="276"/>
    <cellStyle name="20% - Accent1 10 7 2 3 2" xfId="277"/>
    <cellStyle name="20% - Accent1 10 7 2 3 2 2" xfId="278"/>
    <cellStyle name="20% - Accent1 10 7 2 3 3" xfId="279"/>
    <cellStyle name="20% - Accent1 10 7 2 4" xfId="280"/>
    <cellStyle name="20% - Accent1 10 7 2 4 2" xfId="281"/>
    <cellStyle name="20% - Accent1 10 7 2 5" xfId="282"/>
    <cellStyle name="20% - Accent1 10 7 2 6" xfId="283"/>
    <cellStyle name="20% - Accent1 10 7 2 7" xfId="284"/>
    <cellStyle name="20% - Accent1 10 7 2 8" xfId="285"/>
    <cellStyle name="20% - Accent1 10 7 2 9" xfId="286"/>
    <cellStyle name="20% - Accent1 10 7 2_PNF Disclosure Summary 063011" xfId="287"/>
    <cellStyle name="20% - Accent1 10 7 3" xfId="288"/>
    <cellStyle name="20% - Accent1 10 7 3 2" xfId="289"/>
    <cellStyle name="20% - Accent1 10 7 3 2 2" xfId="290"/>
    <cellStyle name="20% - Accent1 10 7 3 3" xfId="291"/>
    <cellStyle name="20% - Accent1 10 7 4" xfId="292"/>
    <cellStyle name="20% - Accent1 10 7 4 2" xfId="293"/>
    <cellStyle name="20% - Accent1 10 7 4 2 2" xfId="294"/>
    <cellStyle name="20% - Accent1 10 7 4 3" xfId="295"/>
    <cellStyle name="20% - Accent1 10 7 5" xfId="296"/>
    <cellStyle name="20% - Accent1 10 7 5 2" xfId="297"/>
    <cellStyle name="20% - Accent1 10 7 6" xfId="298"/>
    <cellStyle name="20% - Accent1 10 7 7" xfId="299"/>
    <cellStyle name="20% - Accent1 10 7 8" xfId="300"/>
    <cellStyle name="20% - Accent1 10 7 9" xfId="301"/>
    <cellStyle name="20% - Accent1 10 7_PNF Disclosure Summary 063011" xfId="302"/>
    <cellStyle name="20% - Accent1 10 8" xfId="303"/>
    <cellStyle name="20% - Accent1 10 8 10" xfId="304"/>
    <cellStyle name="20% - Accent1 10 8 11" xfId="305"/>
    <cellStyle name="20% - Accent1 10 8 12" xfId="306"/>
    <cellStyle name="20% - Accent1 10 8 13" xfId="307"/>
    <cellStyle name="20% - Accent1 10 8 14" xfId="308"/>
    <cellStyle name="20% - Accent1 10 8 15" xfId="309"/>
    <cellStyle name="20% - Accent1 10 8 2" xfId="310"/>
    <cellStyle name="20% - Accent1 10 8 2 2" xfId="311"/>
    <cellStyle name="20% - Accent1 10 8 2 2 2" xfId="312"/>
    <cellStyle name="20% - Accent1 10 8 2 3" xfId="313"/>
    <cellStyle name="20% - Accent1 10 8 3" xfId="314"/>
    <cellStyle name="20% - Accent1 10 8 3 2" xfId="315"/>
    <cellStyle name="20% - Accent1 10 8 3 2 2" xfId="316"/>
    <cellStyle name="20% - Accent1 10 8 3 3" xfId="317"/>
    <cellStyle name="20% - Accent1 10 8 4" xfId="318"/>
    <cellStyle name="20% - Accent1 10 8 4 2" xfId="319"/>
    <cellStyle name="20% - Accent1 10 8 5" xfId="320"/>
    <cellStyle name="20% - Accent1 10 8 6" xfId="321"/>
    <cellStyle name="20% - Accent1 10 8 7" xfId="322"/>
    <cellStyle name="20% - Accent1 10 8 8" xfId="323"/>
    <cellStyle name="20% - Accent1 10 8 9" xfId="324"/>
    <cellStyle name="20% - Accent1 10 8_PNF Disclosure Summary 063011" xfId="325"/>
    <cellStyle name="20% - Accent1 10 9" xfId="326"/>
    <cellStyle name="20% - Accent1 10 9 2" xfId="327"/>
    <cellStyle name="20% - Accent1 10 9 2 2" xfId="328"/>
    <cellStyle name="20% - Accent1 10 9 3" xfId="329"/>
    <cellStyle name="20% - Accent1 10_PNF Disclosure Summary 063011" xfId="330"/>
    <cellStyle name="20% - Accent1 11" xfId="331"/>
    <cellStyle name="20% - Accent1 11 10" xfId="332"/>
    <cellStyle name="20% - Accent1 11 10 2" xfId="333"/>
    <cellStyle name="20% - Accent1 11 10 2 2" xfId="334"/>
    <cellStyle name="20% - Accent1 11 10 3" xfId="335"/>
    <cellStyle name="20% - Accent1 11 11" xfId="336"/>
    <cellStyle name="20% - Accent1 11 11 2" xfId="337"/>
    <cellStyle name="20% - Accent1 11 12" xfId="338"/>
    <cellStyle name="20% - Accent1 11 13" xfId="339"/>
    <cellStyle name="20% - Accent1 11 14" xfId="340"/>
    <cellStyle name="20% - Accent1 11 15" xfId="341"/>
    <cellStyle name="20% - Accent1 11 16" xfId="342"/>
    <cellStyle name="20% - Accent1 11 17" xfId="343"/>
    <cellStyle name="20% - Accent1 11 18" xfId="344"/>
    <cellStyle name="20% - Accent1 11 19" xfId="345"/>
    <cellStyle name="20% - Accent1 11 2" xfId="346"/>
    <cellStyle name="20% - Accent1 11 2 10" xfId="347"/>
    <cellStyle name="20% - Accent1 11 2 11" xfId="348"/>
    <cellStyle name="20% - Accent1 11 2 12" xfId="349"/>
    <cellStyle name="20% - Accent1 11 2 13" xfId="350"/>
    <cellStyle name="20% - Accent1 11 2 14" xfId="351"/>
    <cellStyle name="20% - Accent1 11 2 15" xfId="352"/>
    <cellStyle name="20% - Accent1 11 2 16" xfId="353"/>
    <cellStyle name="20% - Accent1 11 2 2" xfId="354"/>
    <cellStyle name="20% - Accent1 11 2 2 10" xfId="355"/>
    <cellStyle name="20% - Accent1 11 2 2 11" xfId="356"/>
    <cellStyle name="20% - Accent1 11 2 2 12" xfId="357"/>
    <cellStyle name="20% - Accent1 11 2 2 13" xfId="358"/>
    <cellStyle name="20% - Accent1 11 2 2 14" xfId="359"/>
    <cellStyle name="20% - Accent1 11 2 2 15" xfId="360"/>
    <cellStyle name="20% - Accent1 11 2 2 2" xfId="361"/>
    <cellStyle name="20% - Accent1 11 2 2 2 2" xfId="362"/>
    <cellStyle name="20% - Accent1 11 2 2 2 2 2" xfId="363"/>
    <cellStyle name="20% - Accent1 11 2 2 2 3" xfId="364"/>
    <cellStyle name="20% - Accent1 11 2 2 3" xfId="365"/>
    <cellStyle name="20% - Accent1 11 2 2 3 2" xfId="366"/>
    <cellStyle name="20% - Accent1 11 2 2 3 2 2" xfId="367"/>
    <cellStyle name="20% - Accent1 11 2 2 3 3" xfId="368"/>
    <cellStyle name="20% - Accent1 11 2 2 4" xfId="369"/>
    <cellStyle name="20% - Accent1 11 2 2 4 2" xfId="370"/>
    <cellStyle name="20% - Accent1 11 2 2 5" xfId="371"/>
    <cellStyle name="20% - Accent1 11 2 2 6" xfId="372"/>
    <cellStyle name="20% - Accent1 11 2 2 7" xfId="373"/>
    <cellStyle name="20% - Accent1 11 2 2 8" xfId="374"/>
    <cellStyle name="20% - Accent1 11 2 2 9" xfId="375"/>
    <cellStyle name="20% - Accent1 11 2 2_PNF Disclosure Summary 063011" xfId="376"/>
    <cellStyle name="20% - Accent1 11 2 3" xfId="377"/>
    <cellStyle name="20% - Accent1 11 2 3 2" xfId="378"/>
    <cellStyle name="20% - Accent1 11 2 3 2 2" xfId="379"/>
    <cellStyle name="20% - Accent1 11 2 3 3" xfId="380"/>
    <cellStyle name="20% - Accent1 11 2 4" xfId="381"/>
    <cellStyle name="20% - Accent1 11 2 4 2" xfId="382"/>
    <cellStyle name="20% - Accent1 11 2 4 2 2" xfId="383"/>
    <cellStyle name="20% - Accent1 11 2 4 3" xfId="384"/>
    <cellStyle name="20% - Accent1 11 2 5" xfId="385"/>
    <cellStyle name="20% - Accent1 11 2 5 2" xfId="386"/>
    <cellStyle name="20% - Accent1 11 2 6" xfId="387"/>
    <cellStyle name="20% - Accent1 11 2 7" xfId="388"/>
    <cellStyle name="20% - Accent1 11 2 8" xfId="389"/>
    <cellStyle name="20% - Accent1 11 2 9" xfId="390"/>
    <cellStyle name="20% - Accent1 11 2_PNF Disclosure Summary 063011" xfId="391"/>
    <cellStyle name="20% - Accent1 11 20" xfId="392"/>
    <cellStyle name="20% - Accent1 11 21" xfId="393"/>
    <cellStyle name="20% - Accent1 11 22" xfId="394"/>
    <cellStyle name="20% - Accent1 11 3" xfId="395"/>
    <cellStyle name="20% - Accent1 11 3 10" xfId="396"/>
    <cellStyle name="20% - Accent1 11 3 11" xfId="397"/>
    <cellStyle name="20% - Accent1 11 3 12" xfId="398"/>
    <cellStyle name="20% - Accent1 11 3 13" xfId="399"/>
    <cellStyle name="20% - Accent1 11 3 14" xfId="400"/>
    <cellStyle name="20% - Accent1 11 3 15" xfId="401"/>
    <cellStyle name="20% - Accent1 11 3 16" xfId="402"/>
    <cellStyle name="20% - Accent1 11 3 2" xfId="403"/>
    <cellStyle name="20% - Accent1 11 3 2 10" xfId="404"/>
    <cellStyle name="20% - Accent1 11 3 2 11" xfId="405"/>
    <cellStyle name="20% - Accent1 11 3 2 12" xfId="406"/>
    <cellStyle name="20% - Accent1 11 3 2 13" xfId="407"/>
    <cellStyle name="20% - Accent1 11 3 2 14" xfId="408"/>
    <cellStyle name="20% - Accent1 11 3 2 15" xfId="409"/>
    <cellStyle name="20% - Accent1 11 3 2 2" xfId="410"/>
    <cellStyle name="20% - Accent1 11 3 2 2 2" xfId="411"/>
    <cellStyle name="20% - Accent1 11 3 2 2 2 2" xfId="412"/>
    <cellStyle name="20% - Accent1 11 3 2 2 3" xfId="413"/>
    <cellStyle name="20% - Accent1 11 3 2 3" xfId="414"/>
    <cellStyle name="20% - Accent1 11 3 2 3 2" xfId="415"/>
    <cellStyle name="20% - Accent1 11 3 2 3 2 2" xfId="416"/>
    <cellStyle name="20% - Accent1 11 3 2 3 3" xfId="417"/>
    <cellStyle name="20% - Accent1 11 3 2 4" xfId="418"/>
    <cellStyle name="20% - Accent1 11 3 2 4 2" xfId="419"/>
    <cellStyle name="20% - Accent1 11 3 2 5" xfId="420"/>
    <cellStyle name="20% - Accent1 11 3 2 6" xfId="421"/>
    <cellStyle name="20% - Accent1 11 3 2 7" xfId="422"/>
    <cellStyle name="20% - Accent1 11 3 2 8" xfId="423"/>
    <cellStyle name="20% - Accent1 11 3 2 9" xfId="424"/>
    <cellStyle name="20% - Accent1 11 3 2_PNF Disclosure Summary 063011" xfId="425"/>
    <cellStyle name="20% - Accent1 11 3 3" xfId="426"/>
    <cellStyle name="20% - Accent1 11 3 3 2" xfId="427"/>
    <cellStyle name="20% - Accent1 11 3 3 2 2" xfId="428"/>
    <cellStyle name="20% - Accent1 11 3 3 3" xfId="429"/>
    <cellStyle name="20% - Accent1 11 3 4" xfId="430"/>
    <cellStyle name="20% - Accent1 11 3 4 2" xfId="431"/>
    <cellStyle name="20% - Accent1 11 3 4 2 2" xfId="432"/>
    <cellStyle name="20% - Accent1 11 3 4 3" xfId="433"/>
    <cellStyle name="20% - Accent1 11 3 5" xfId="434"/>
    <cellStyle name="20% - Accent1 11 3 5 2" xfId="435"/>
    <cellStyle name="20% - Accent1 11 3 6" xfId="436"/>
    <cellStyle name="20% - Accent1 11 3 7" xfId="437"/>
    <cellStyle name="20% - Accent1 11 3 8" xfId="438"/>
    <cellStyle name="20% - Accent1 11 3 9" xfId="439"/>
    <cellStyle name="20% - Accent1 11 3_PNF Disclosure Summary 063011" xfId="440"/>
    <cellStyle name="20% - Accent1 11 4" xfId="441"/>
    <cellStyle name="20% - Accent1 11 4 10" xfId="442"/>
    <cellStyle name="20% - Accent1 11 4 11" xfId="443"/>
    <cellStyle name="20% - Accent1 11 4 12" xfId="444"/>
    <cellStyle name="20% - Accent1 11 4 13" xfId="445"/>
    <cellStyle name="20% - Accent1 11 4 14" xfId="446"/>
    <cellStyle name="20% - Accent1 11 4 15" xfId="447"/>
    <cellStyle name="20% - Accent1 11 4 16" xfId="448"/>
    <cellStyle name="20% - Accent1 11 4 2" xfId="449"/>
    <cellStyle name="20% - Accent1 11 4 2 10" xfId="450"/>
    <cellStyle name="20% - Accent1 11 4 2 11" xfId="451"/>
    <cellStyle name="20% - Accent1 11 4 2 12" xfId="452"/>
    <cellStyle name="20% - Accent1 11 4 2 13" xfId="453"/>
    <cellStyle name="20% - Accent1 11 4 2 14" xfId="454"/>
    <cellStyle name="20% - Accent1 11 4 2 15" xfId="455"/>
    <cellStyle name="20% - Accent1 11 4 2 2" xfId="456"/>
    <cellStyle name="20% - Accent1 11 4 2 2 2" xfId="457"/>
    <cellStyle name="20% - Accent1 11 4 2 2 2 2" xfId="458"/>
    <cellStyle name="20% - Accent1 11 4 2 2 3" xfId="459"/>
    <cellStyle name="20% - Accent1 11 4 2 3" xfId="460"/>
    <cellStyle name="20% - Accent1 11 4 2 3 2" xfId="461"/>
    <cellStyle name="20% - Accent1 11 4 2 3 2 2" xfId="462"/>
    <cellStyle name="20% - Accent1 11 4 2 3 3" xfId="463"/>
    <cellStyle name="20% - Accent1 11 4 2 4" xfId="464"/>
    <cellStyle name="20% - Accent1 11 4 2 4 2" xfId="465"/>
    <cellStyle name="20% - Accent1 11 4 2 5" xfId="466"/>
    <cellStyle name="20% - Accent1 11 4 2 6" xfId="467"/>
    <cellStyle name="20% - Accent1 11 4 2 7" xfId="468"/>
    <cellStyle name="20% - Accent1 11 4 2 8" xfId="469"/>
    <cellStyle name="20% - Accent1 11 4 2 9" xfId="470"/>
    <cellStyle name="20% - Accent1 11 4 2_PNF Disclosure Summary 063011" xfId="471"/>
    <cellStyle name="20% - Accent1 11 4 3" xfId="472"/>
    <cellStyle name="20% - Accent1 11 4 3 2" xfId="473"/>
    <cellStyle name="20% - Accent1 11 4 3 2 2" xfId="474"/>
    <cellStyle name="20% - Accent1 11 4 3 3" xfId="475"/>
    <cellStyle name="20% - Accent1 11 4 4" xfId="476"/>
    <cellStyle name="20% - Accent1 11 4 4 2" xfId="477"/>
    <cellStyle name="20% - Accent1 11 4 4 2 2" xfId="478"/>
    <cellStyle name="20% - Accent1 11 4 4 3" xfId="479"/>
    <cellStyle name="20% - Accent1 11 4 5" xfId="480"/>
    <cellStyle name="20% - Accent1 11 4 5 2" xfId="481"/>
    <cellStyle name="20% - Accent1 11 4 6" xfId="482"/>
    <cellStyle name="20% - Accent1 11 4 7" xfId="483"/>
    <cellStyle name="20% - Accent1 11 4 8" xfId="484"/>
    <cellStyle name="20% - Accent1 11 4 9" xfId="485"/>
    <cellStyle name="20% - Accent1 11 4_PNF Disclosure Summary 063011" xfId="486"/>
    <cellStyle name="20% - Accent1 11 5" xfId="487"/>
    <cellStyle name="20% - Accent1 11 5 10" xfId="488"/>
    <cellStyle name="20% - Accent1 11 5 11" xfId="489"/>
    <cellStyle name="20% - Accent1 11 5 12" xfId="490"/>
    <cellStyle name="20% - Accent1 11 5 13" xfId="491"/>
    <cellStyle name="20% - Accent1 11 5 14" xfId="492"/>
    <cellStyle name="20% - Accent1 11 5 15" xfId="493"/>
    <cellStyle name="20% - Accent1 11 5 16" xfId="494"/>
    <cellStyle name="20% - Accent1 11 5 2" xfId="495"/>
    <cellStyle name="20% - Accent1 11 5 2 10" xfId="496"/>
    <cellStyle name="20% - Accent1 11 5 2 11" xfId="497"/>
    <cellStyle name="20% - Accent1 11 5 2 12" xfId="498"/>
    <cellStyle name="20% - Accent1 11 5 2 13" xfId="499"/>
    <cellStyle name="20% - Accent1 11 5 2 14" xfId="500"/>
    <cellStyle name="20% - Accent1 11 5 2 15" xfId="501"/>
    <cellStyle name="20% - Accent1 11 5 2 2" xfId="502"/>
    <cellStyle name="20% - Accent1 11 5 2 2 2" xfId="503"/>
    <cellStyle name="20% - Accent1 11 5 2 2 2 2" xfId="504"/>
    <cellStyle name="20% - Accent1 11 5 2 2 3" xfId="505"/>
    <cellStyle name="20% - Accent1 11 5 2 3" xfId="506"/>
    <cellStyle name="20% - Accent1 11 5 2 3 2" xfId="507"/>
    <cellStyle name="20% - Accent1 11 5 2 3 2 2" xfId="508"/>
    <cellStyle name="20% - Accent1 11 5 2 3 3" xfId="509"/>
    <cellStyle name="20% - Accent1 11 5 2 4" xfId="510"/>
    <cellStyle name="20% - Accent1 11 5 2 4 2" xfId="511"/>
    <cellStyle name="20% - Accent1 11 5 2 5" xfId="512"/>
    <cellStyle name="20% - Accent1 11 5 2 6" xfId="513"/>
    <cellStyle name="20% - Accent1 11 5 2 7" xfId="514"/>
    <cellStyle name="20% - Accent1 11 5 2 8" xfId="515"/>
    <cellStyle name="20% - Accent1 11 5 2 9" xfId="516"/>
    <cellStyle name="20% - Accent1 11 5 2_PNF Disclosure Summary 063011" xfId="517"/>
    <cellStyle name="20% - Accent1 11 5 3" xfId="518"/>
    <cellStyle name="20% - Accent1 11 5 3 2" xfId="519"/>
    <cellStyle name="20% - Accent1 11 5 3 2 2" xfId="520"/>
    <cellStyle name="20% - Accent1 11 5 3 3" xfId="521"/>
    <cellStyle name="20% - Accent1 11 5 4" xfId="522"/>
    <cellStyle name="20% - Accent1 11 5 4 2" xfId="523"/>
    <cellStyle name="20% - Accent1 11 5 4 2 2" xfId="524"/>
    <cellStyle name="20% - Accent1 11 5 4 3" xfId="525"/>
    <cellStyle name="20% - Accent1 11 5 5" xfId="526"/>
    <cellStyle name="20% - Accent1 11 5 5 2" xfId="527"/>
    <cellStyle name="20% - Accent1 11 5 6" xfId="528"/>
    <cellStyle name="20% - Accent1 11 5 7" xfId="529"/>
    <cellStyle name="20% - Accent1 11 5 8" xfId="530"/>
    <cellStyle name="20% - Accent1 11 5 9" xfId="531"/>
    <cellStyle name="20% - Accent1 11 5_PNF Disclosure Summary 063011" xfId="532"/>
    <cellStyle name="20% - Accent1 11 6" xfId="533"/>
    <cellStyle name="20% - Accent1 11 6 10" xfId="534"/>
    <cellStyle name="20% - Accent1 11 6 11" xfId="535"/>
    <cellStyle name="20% - Accent1 11 6 12" xfId="536"/>
    <cellStyle name="20% - Accent1 11 6 13" xfId="537"/>
    <cellStyle name="20% - Accent1 11 6 14" xfId="538"/>
    <cellStyle name="20% - Accent1 11 6 15" xfId="539"/>
    <cellStyle name="20% - Accent1 11 6 16" xfId="540"/>
    <cellStyle name="20% - Accent1 11 6 2" xfId="541"/>
    <cellStyle name="20% - Accent1 11 6 2 10" xfId="542"/>
    <cellStyle name="20% - Accent1 11 6 2 11" xfId="543"/>
    <cellStyle name="20% - Accent1 11 6 2 12" xfId="544"/>
    <cellStyle name="20% - Accent1 11 6 2 13" xfId="545"/>
    <cellStyle name="20% - Accent1 11 6 2 14" xfId="546"/>
    <cellStyle name="20% - Accent1 11 6 2 15" xfId="547"/>
    <cellStyle name="20% - Accent1 11 6 2 2" xfId="548"/>
    <cellStyle name="20% - Accent1 11 6 2 2 2" xfId="549"/>
    <cellStyle name="20% - Accent1 11 6 2 2 2 2" xfId="550"/>
    <cellStyle name="20% - Accent1 11 6 2 2 3" xfId="551"/>
    <cellStyle name="20% - Accent1 11 6 2 3" xfId="552"/>
    <cellStyle name="20% - Accent1 11 6 2 3 2" xfId="553"/>
    <cellStyle name="20% - Accent1 11 6 2 3 2 2" xfId="554"/>
    <cellStyle name="20% - Accent1 11 6 2 3 3" xfId="555"/>
    <cellStyle name="20% - Accent1 11 6 2 4" xfId="556"/>
    <cellStyle name="20% - Accent1 11 6 2 4 2" xfId="557"/>
    <cellStyle name="20% - Accent1 11 6 2 5" xfId="558"/>
    <cellStyle name="20% - Accent1 11 6 2 6" xfId="559"/>
    <cellStyle name="20% - Accent1 11 6 2 7" xfId="560"/>
    <cellStyle name="20% - Accent1 11 6 2 8" xfId="561"/>
    <cellStyle name="20% - Accent1 11 6 2 9" xfId="562"/>
    <cellStyle name="20% - Accent1 11 6 2_PNF Disclosure Summary 063011" xfId="563"/>
    <cellStyle name="20% - Accent1 11 6 3" xfId="564"/>
    <cellStyle name="20% - Accent1 11 6 3 2" xfId="565"/>
    <cellStyle name="20% - Accent1 11 6 3 2 2" xfId="566"/>
    <cellStyle name="20% - Accent1 11 6 3 3" xfId="567"/>
    <cellStyle name="20% - Accent1 11 6 4" xfId="568"/>
    <cellStyle name="20% - Accent1 11 6 4 2" xfId="569"/>
    <cellStyle name="20% - Accent1 11 6 4 2 2" xfId="570"/>
    <cellStyle name="20% - Accent1 11 6 4 3" xfId="571"/>
    <cellStyle name="20% - Accent1 11 6 5" xfId="572"/>
    <cellStyle name="20% - Accent1 11 6 5 2" xfId="573"/>
    <cellStyle name="20% - Accent1 11 6 6" xfId="574"/>
    <cellStyle name="20% - Accent1 11 6 7" xfId="575"/>
    <cellStyle name="20% - Accent1 11 6 8" xfId="576"/>
    <cellStyle name="20% - Accent1 11 6 9" xfId="577"/>
    <cellStyle name="20% - Accent1 11 6_PNF Disclosure Summary 063011" xfId="578"/>
    <cellStyle name="20% - Accent1 11 7" xfId="579"/>
    <cellStyle name="20% - Accent1 11 7 10" xfId="580"/>
    <cellStyle name="20% - Accent1 11 7 11" xfId="581"/>
    <cellStyle name="20% - Accent1 11 7 12" xfId="582"/>
    <cellStyle name="20% - Accent1 11 7 13" xfId="583"/>
    <cellStyle name="20% - Accent1 11 7 14" xfId="584"/>
    <cellStyle name="20% - Accent1 11 7 15" xfId="585"/>
    <cellStyle name="20% - Accent1 11 7 16" xfId="586"/>
    <cellStyle name="20% - Accent1 11 7 2" xfId="587"/>
    <cellStyle name="20% - Accent1 11 7 2 10" xfId="588"/>
    <cellStyle name="20% - Accent1 11 7 2 11" xfId="589"/>
    <cellStyle name="20% - Accent1 11 7 2 12" xfId="590"/>
    <cellStyle name="20% - Accent1 11 7 2 13" xfId="591"/>
    <cellStyle name="20% - Accent1 11 7 2 14" xfId="592"/>
    <cellStyle name="20% - Accent1 11 7 2 15" xfId="593"/>
    <cellStyle name="20% - Accent1 11 7 2 2" xfId="594"/>
    <cellStyle name="20% - Accent1 11 7 2 2 2" xfId="595"/>
    <cellStyle name="20% - Accent1 11 7 2 2 2 2" xfId="596"/>
    <cellStyle name="20% - Accent1 11 7 2 2 3" xfId="597"/>
    <cellStyle name="20% - Accent1 11 7 2 3" xfId="598"/>
    <cellStyle name="20% - Accent1 11 7 2 3 2" xfId="599"/>
    <cellStyle name="20% - Accent1 11 7 2 3 2 2" xfId="600"/>
    <cellStyle name="20% - Accent1 11 7 2 3 3" xfId="601"/>
    <cellStyle name="20% - Accent1 11 7 2 4" xfId="602"/>
    <cellStyle name="20% - Accent1 11 7 2 4 2" xfId="603"/>
    <cellStyle name="20% - Accent1 11 7 2 5" xfId="604"/>
    <cellStyle name="20% - Accent1 11 7 2 6" xfId="605"/>
    <cellStyle name="20% - Accent1 11 7 2 7" xfId="606"/>
    <cellStyle name="20% - Accent1 11 7 2 8" xfId="607"/>
    <cellStyle name="20% - Accent1 11 7 2 9" xfId="608"/>
    <cellStyle name="20% - Accent1 11 7 2_PNF Disclosure Summary 063011" xfId="609"/>
    <cellStyle name="20% - Accent1 11 7 3" xfId="610"/>
    <cellStyle name="20% - Accent1 11 7 3 2" xfId="611"/>
    <cellStyle name="20% - Accent1 11 7 3 2 2" xfId="612"/>
    <cellStyle name="20% - Accent1 11 7 3 3" xfId="613"/>
    <cellStyle name="20% - Accent1 11 7 4" xfId="614"/>
    <cellStyle name="20% - Accent1 11 7 4 2" xfId="615"/>
    <cellStyle name="20% - Accent1 11 7 4 2 2" xfId="616"/>
    <cellStyle name="20% - Accent1 11 7 4 3" xfId="617"/>
    <cellStyle name="20% - Accent1 11 7 5" xfId="618"/>
    <cellStyle name="20% - Accent1 11 7 5 2" xfId="619"/>
    <cellStyle name="20% - Accent1 11 7 6" xfId="620"/>
    <cellStyle name="20% - Accent1 11 7 7" xfId="621"/>
    <cellStyle name="20% - Accent1 11 7 8" xfId="622"/>
    <cellStyle name="20% - Accent1 11 7 9" xfId="623"/>
    <cellStyle name="20% - Accent1 11 7_PNF Disclosure Summary 063011" xfId="624"/>
    <cellStyle name="20% - Accent1 11 8" xfId="625"/>
    <cellStyle name="20% - Accent1 11 8 10" xfId="626"/>
    <cellStyle name="20% - Accent1 11 8 11" xfId="627"/>
    <cellStyle name="20% - Accent1 11 8 12" xfId="628"/>
    <cellStyle name="20% - Accent1 11 8 13" xfId="629"/>
    <cellStyle name="20% - Accent1 11 8 14" xfId="630"/>
    <cellStyle name="20% - Accent1 11 8 15" xfId="631"/>
    <cellStyle name="20% - Accent1 11 8 2" xfId="632"/>
    <cellStyle name="20% - Accent1 11 8 2 2" xfId="633"/>
    <cellStyle name="20% - Accent1 11 8 2 2 2" xfId="634"/>
    <cellStyle name="20% - Accent1 11 8 2 3" xfId="635"/>
    <cellStyle name="20% - Accent1 11 8 3" xfId="636"/>
    <cellStyle name="20% - Accent1 11 8 3 2" xfId="637"/>
    <cellStyle name="20% - Accent1 11 8 3 2 2" xfId="638"/>
    <cellStyle name="20% - Accent1 11 8 3 3" xfId="639"/>
    <cellStyle name="20% - Accent1 11 8 4" xfId="640"/>
    <cellStyle name="20% - Accent1 11 8 4 2" xfId="641"/>
    <cellStyle name="20% - Accent1 11 8 5" xfId="642"/>
    <cellStyle name="20% - Accent1 11 8 6" xfId="643"/>
    <cellStyle name="20% - Accent1 11 8 7" xfId="644"/>
    <cellStyle name="20% - Accent1 11 8 8" xfId="645"/>
    <cellStyle name="20% - Accent1 11 8 9" xfId="646"/>
    <cellStyle name="20% - Accent1 11 8_PNF Disclosure Summary 063011" xfId="647"/>
    <cellStyle name="20% - Accent1 11 9" xfId="648"/>
    <cellStyle name="20% - Accent1 11 9 2" xfId="649"/>
    <cellStyle name="20% - Accent1 11 9 2 2" xfId="650"/>
    <cellStyle name="20% - Accent1 11 9 3" xfId="651"/>
    <cellStyle name="20% - Accent1 11_PNF Disclosure Summary 063011" xfId="652"/>
    <cellStyle name="20% - Accent1 12" xfId="653"/>
    <cellStyle name="20% - Accent1 12 10" xfId="654"/>
    <cellStyle name="20% - Accent1 12 10 2" xfId="655"/>
    <cellStyle name="20% - Accent1 12 10 2 2" xfId="656"/>
    <cellStyle name="20% - Accent1 12 10 3" xfId="657"/>
    <cellStyle name="20% - Accent1 12 11" xfId="658"/>
    <cellStyle name="20% - Accent1 12 11 2" xfId="659"/>
    <cellStyle name="20% - Accent1 12 12" xfId="660"/>
    <cellStyle name="20% - Accent1 12 13" xfId="661"/>
    <cellStyle name="20% - Accent1 12 14" xfId="662"/>
    <cellStyle name="20% - Accent1 12 15" xfId="663"/>
    <cellStyle name="20% - Accent1 12 16" xfId="664"/>
    <cellStyle name="20% - Accent1 12 17" xfId="665"/>
    <cellStyle name="20% - Accent1 12 18" xfId="666"/>
    <cellStyle name="20% - Accent1 12 19" xfId="667"/>
    <cellStyle name="20% - Accent1 12 2" xfId="668"/>
    <cellStyle name="20% - Accent1 12 2 10" xfId="669"/>
    <cellStyle name="20% - Accent1 12 2 11" xfId="670"/>
    <cellStyle name="20% - Accent1 12 2 12" xfId="671"/>
    <cellStyle name="20% - Accent1 12 2 13" xfId="672"/>
    <cellStyle name="20% - Accent1 12 2 14" xfId="673"/>
    <cellStyle name="20% - Accent1 12 2 15" xfId="674"/>
    <cellStyle name="20% - Accent1 12 2 16" xfId="675"/>
    <cellStyle name="20% - Accent1 12 2 2" xfId="676"/>
    <cellStyle name="20% - Accent1 12 2 2 10" xfId="677"/>
    <cellStyle name="20% - Accent1 12 2 2 11" xfId="678"/>
    <cellStyle name="20% - Accent1 12 2 2 12" xfId="679"/>
    <cellStyle name="20% - Accent1 12 2 2 13" xfId="680"/>
    <cellStyle name="20% - Accent1 12 2 2 14" xfId="681"/>
    <cellStyle name="20% - Accent1 12 2 2 15" xfId="682"/>
    <cellStyle name="20% - Accent1 12 2 2 2" xfId="683"/>
    <cellStyle name="20% - Accent1 12 2 2 2 2" xfId="684"/>
    <cellStyle name="20% - Accent1 12 2 2 2 2 2" xfId="685"/>
    <cellStyle name="20% - Accent1 12 2 2 2 3" xfId="686"/>
    <cellStyle name="20% - Accent1 12 2 2 3" xfId="687"/>
    <cellStyle name="20% - Accent1 12 2 2 3 2" xfId="688"/>
    <cellStyle name="20% - Accent1 12 2 2 3 2 2" xfId="689"/>
    <cellStyle name="20% - Accent1 12 2 2 3 3" xfId="690"/>
    <cellStyle name="20% - Accent1 12 2 2 4" xfId="691"/>
    <cellStyle name="20% - Accent1 12 2 2 4 2" xfId="692"/>
    <cellStyle name="20% - Accent1 12 2 2 5" xfId="693"/>
    <cellStyle name="20% - Accent1 12 2 2 6" xfId="694"/>
    <cellStyle name="20% - Accent1 12 2 2 7" xfId="695"/>
    <cellStyle name="20% - Accent1 12 2 2 8" xfId="696"/>
    <cellStyle name="20% - Accent1 12 2 2 9" xfId="697"/>
    <cellStyle name="20% - Accent1 12 2 2_PNF Disclosure Summary 063011" xfId="698"/>
    <cellStyle name="20% - Accent1 12 2 3" xfId="699"/>
    <cellStyle name="20% - Accent1 12 2 3 2" xfId="700"/>
    <cellStyle name="20% - Accent1 12 2 3 2 2" xfId="701"/>
    <cellStyle name="20% - Accent1 12 2 3 3" xfId="702"/>
    <cellStyle name="20% - Accent1 12 2 4" xfId="703"/>
    <cellStyle name="20% - Accent1 12 2 4 2" xfId="704"/>
    <cellStyle name="20% - Accent1 12 2 4 2 2" xfId="705"/>
    <cellStyle name="20% - Accent1 12 2 4 3" xfId="706"/>
    <cellStyle name="20% - Accent1 12 2 5" xfId="707"/>
    <cellStyle name="20% - Accent1 12 2 5 2" xfId="708"/>
    <cellStyle name="20% - Accent1 12 2 6" xfId="709"/>
    <cellStyle name="20% - Accent1 12 2 7" xfId="710"/>
    <cellStyle name="20% - Accent1 12 2 8" xfId="711"/>
    <cellStyle name="20% - Accent1 12 2 9" xfId="712"/>
    <cellStyle name="20% - Accent1 12 2_PNF Disclosure Summary 063011" xfId="713"/>
    <cellStyle name="20% - Accent1 12 20" xfId="714"/>
    <cellStyle name="20% - Accent1 12 21" xfId="715"/>
    <cellStyle name="20% - Accent1 12 22" xfId="716"/>
    <cellStyle name="20% - Accent1 12 3" xfId="717"/>
    <cellStyle name="20% - Accent1 12 3 10" xfId="718"/>
    <cellStyle name="20% - Accent1 12 3 11" xfId="719"/>
    <cellStyle name="20% - Accent1 12 3 12" xfId="720"/>
    <cellStyle name="20% - Accent1 12 3 13" xfId="721"/>
    <cellStyle name="20% - Accent1 12 3 14" xfId="722"/>
    <cellStyle name="20% - Accent1 12 3 15" xfId="723"/>
    <cellStyle name="20% - Accent1 12 3 16" xfId="724"/>
    <cellStyle name="20% - Accent1 12 3 2" xfId="725"/>
    <cellStyle name="20% - Accent1 12 3 2 10" xfId="726"/>
    <cellStyle name="20% - Accent1 12 3 2 11" xfId="727"/>
    <cellStyle name="20% - Accent1 12 3 2 12" xfId="728"/>
    <cellStyle name="20% - Accent1 12 3 2 13" xfId="729"/>
    <cellStyle name="20% - Accent1 12 3 2 14" xfId="730"/>
    <cellStyle name="20% - Accent1 12 3 2 15" xfId="731"/>
    <cellStyle name="20% - Accent1 12 3 2 2" xfId="732"/>
    <cellStyle name="20% - Accent1 12 3 2 2 2" xfId="733"/>
    <cellStyle name="20% - Accent1 12 3 2 2 2 2" xfId="734"/>
    <cellStyle name="20% - Accent1 12 3 2 2 3" xfId="735"/>
    <cellStyle name="20% - Accent1 12 3 2 3" xfId="736"/>
    <cellStyle name="20% - Accent1 12 3 2 3 2" xfId="737"/>
    <cellStyle name="20% - Accent1 12 3 2 3 2 2" xfId="738"/>
    <cellStyle name="20% - Accent1 12 3 2 3 3" xfId="739"/>
    <cellStyle name="20% - Accent1 12 3 2 4" xfId="740"/>
    <cellStyle name="20% - Accent1 12 3 2 4 2" xfId="741"/>
    <cellStyle name="20% - Accent1 12 3 2 5" xfId="742"/>
    <cellStyle name="20% - Accent1 12 3 2 6" xfId="743"/>
    <cellStyle name="20% - Accent1 12 3 2 7" xfId="744"/>
    <cellStyle name="20% - Accent1 12 3 2 8" xfId="745"/>
    <cellStyle name="20% - Accent1 12 3 2 9" xfId="746"/>
    <cellStyle name="20% - Accent1 12 3 2_PNF Disclosure Summary 063011" xfId="747"/>
    <cellStyle name="20% - Accent1 12 3 3" xfId="748"/>
    <cellStyle name="20% - Accent1 12 3 3 2" xfId="749"/>
    <cellStyle name="20% - Accent1 12 3 3 2 2" xfId="750"/>
    <cellStyle name="20% - Accent1 12 3 3 3" xfId="751"/>
    <cellStyle name="20% - Accent1 12 3 4" xfId="752"/>
    <cellStyle name="20% - Accent1 12 3 4 2" xfId="753"/>
    <cellStyle name="20% - Accent1 12 3 4 2 2" xfId="754"/>
    <cellStyle name="20% - Accent1 12 3 4 3" xfId="755"/>
    <cellStyle name="20% - Accent1 12 3 5" xfId="756"/>
    <cellStyle name="20% - Accent1 12 3 5 2" xfId="757"/>
    <cellStyle name="20% - Accent1 12 3 6" xfId="758"/>
    <cellStyle name="20% - Accent1 12 3 7" xfId="759"/>
    <cellStyle name="20% - Accent1 12 3 8" xfId="760"/>
    <cellStyle name="20% - Accent1 12 3 9" xfId="761"/>
    <cellStyle name="20% - Accent1 12 3_PNF Disclosure Summary 063011" xfId="762"/>
    <cellStyle name="20% - Accent1 12 4" xfId="763"/>
    <cellStyle name="20% - Accent1 12 4 10" xfId="764"/>
    <cellStyle name="20% - Accent1 12 4 11" xfId="765"/>
    <cellStyle name="20% - Accent1 12 4 12" xfId="766"/>
    <cellStyle name="20% - Accent1 12 4 13" xfId="767"/>
    <cellStyle name="20% - Accent1 12 4 14" xfId="768"/>
    <cellStyle name="20% - Accent1 12 4 15" xfId="769"/>
    <cellStyle name="20% - Accent1 12 4 16" xfId="770"/>
    <cellStyle name="20% - Accent1 12 4 2" xfId="771"/>
    <cellStyle name="20% - Accent1 12 4 2 10" xfId="772"/>
    <cellStyle name="20% - Accent1 12 4 2 11" xfId="773"/>
    <cellStyle name="20% - Accent1 12 4 2 12" xfId="774"/>
    <cellStyle name="20% - Accent1 12 4 2 13" xfId="775"/>
    <cellStyle name="20% - Accent1 12 4 2 14" xfId="776"/>
    <cellStyle name="20% - Accent1 12 4 2 15" xfId="777"/>
    <cellStyle name="20% - Accent1 12 4 2 2" xfId="778"/>
    <cellStyle name="20% - Accent1 12 4 2 2 2" xfId="779"/>
    <cellStyle name="20% - Accent1 12 4 2 2 2 2" xfId="780"/>
    <cellStyle name="20% - Accent1 12 4 2 2 3" xfId="781"/>
    <cellStyle name="20% - Accent1 12 4 2 3" xfId="782"/>
    <cellStyle name="20% - Accent1 12 4 2 3 2" xfId="783"/>
    <cellStyle name="20% - Accent1 12 4 2 3 2 2" xfId="784"/>
    <cellStyle name="20% - Accent1 12 4 2 3 3" xfId="785"/>
    <cellStyle name="20% - Accent1 12 4 2 4" xfId="786"/>
    <cellStyle name="20% - Accent1 12 4 2 4 2" xfId="787"/>
    <cellStyle name="20% - Accent1 12 4 2 5" xfId="788"/>
    <cellStyle name="20% - Accent1 12 4 2 6" xfId="789"/>
    <cellStyle name="20% - Accent1 12 4 2 7" xfId="790"/>
    <cellStyle name="20% - Accent1 12 4 2 8" xfId="791"/>
    <cellStyle name="20% - Accent1 12 4 2 9" xfId="792"/>
    <cellStyle name="20% - Accent1 12 4 2_PNF Disclosure Summary 063011" xfId="793"/>
    <cellStyle name="20% - Accent1 12 4 3" xfId="794"/>
    <cellStyle name="20% - Accent1 12 4 3 2" xfId="795"/>
    <cellStyle name="20% - Accent1 12 4 3 2 2" xfId="796"/>
    <cellStyle name="20% - Accent1 12 4 3 3" xfId="797"/>
    <cellStyle name="20% - Accent1 12 4 4" xfId="798"/>
    <cellStyle name="20% - Accent1 12 4 4 2" xfId="799"/>
    <cellStyle name="20% - Accent1 12 4 4 2 2" xfId="800"/>
    <cellStyle name="20% - Accent1 12 4 4 3" xfId="801"/>
    <cellStyle name="20% - Accent1 12 4 5" xfId="802"/>
    <cellStyle name="20% - Accent1 12 4 5 2" xfId="803"/>
    <cellStyle name="20% - Accent1 12 4 6" xfId="804"/>
    <cellStyle name="20% - Accent1 12 4 7" xfId="805"/>
    <cellStyle name="20% - Accent1 12 4 8" xfId="806"/>
    <cellStyle name="20% - Accent1 12 4 9" xfId="807"/>
    <cellStyle name="20% - Accent1 12 4_PNF Disclosure Summary 063011" xfId="808"/>
    <cellStyle name="20% - Accent1 12 5" xfId="809"/>
    <cellStyle name="20% - Accent1 12 5 10" xfId="810"/>
    <cellStyle name="20% - Accent1 12 5 11" xfId="811"/>
    <cellStyle name="20% - Accent1 12 5 12" xfId="812"/>
    <cellStyle name="20% - Accent1 12 5 13" xfId="813"/>
    <cellStyle name="20% - Accent1 12 5 14" xfId="814"/>
    <cellStyle name="20% - Accent1 12 5 15" xfId="815"/>
    <cellStyle name="20% - Accent1 12 5 16" xfId="816"/>
    <cellStyle name="20% - Accent1 12 5 2" xfId="817"/>
    <cellStyle name="20% - Accent1 12 5 2 10" xfId="818"/>
    <cellStyle name="20% - Accent1 12 5 2 11" xfId="819"/>
    <cellStyle name="20% - Accent1 12 5 2 12" xfId="820"/>
    <cellStyle name="20% - Accent1 12 5 2 13" xfId="821"/>
    <cellStyle name="20% - Accent1 12 5 2 14" xfId="822"/>
    <cellStyle name="20% - Accent1 12 5 2 15" xfId="823"/>
    <cellStyle name="20% - Accent1 12 5 2 2" xfId="824"/>
    <cellStyle name="20% - Accent1 12 5 2 2 2" xfId="825"/>
    <cellStyle name="20% - Accent1 12 5 2 2 2 2" xfId="826"/>
    <cellStyle name="20% - Accent1 12 5 2 2 3" xfId="827"/>
    <cellStyle name="20% - Accent1 12 5 2 3" xfId="828"/>
    <cellStyle name="20% - Accent1 12 5 2 3 2" xfId="829"/>
    <cellStyle name="20% - Accent1 12 5 2 3 2 2" xfId="830"/>
    <cellStyle name="20% - Accent1 12 5 2 3 3" xfId="831"/>
    <cellStyle name="20% - Accent1 12 5 2 4" xfId="832"/>
    <cellStyle name="20% - Accent1 12 5 2 4 2" xfId="833"/>
    <cellStyle name="20% - Accent1 12 5 2 5" xfId="834"/>
    <cellStyle name="20% - Accent1 12 5 2 6" xfId="835"/>
    <cellStyle name="20% - Accent1 12 5 2 7" xfId="836"/>
    <cellStyle name="20% - Accent1 12 5 2 8" xfId="837"/>
    <cellStyle name="20% - Accent1 12 5 2 9" xfId="838"/>
    <cellStyle name="20% - Accent1 12 5 2_PNF Disclosure Summary 063011" xfId="839"/>
    <cellStyle name="20% - Accent1 12 5 3" xfId="840"/>
    <cellStyle name="20% - Accent1 12 5 3 2" xfId="841"/>
    <cellStyle name="20% - Accent1 12 5 3 2 2" xfId="842"/>
    <cellStyle name="20% - Accent1 12 5 3 3" xfId="843"/>
    <cellStyle name="20% - Accent1 12 5 4" xfId="844"/>
    <cellStyle name="20% - Accent1 12 5 4 2" xfId="845"/>
    <cellStyle name="20% - Accent1 12 5 4 2 2" xfId="846"/>
    <cellStyle name="20% - Accent1 12 5 4 3" xfId="847"/>
    <cellStyle name="20% - Accent1 12 5 5" xfId="848"/>
    <cellStyle name="20% - Accent1 12 5 5 2" xfId="849"/>
    <cellStyle name="20% - Accent1 12 5 6" xfId="850"/>
    <cellStyle name="20% - Accent1 12 5 7" xfId="851"/>
    <cellStyle name="20% - Accent1 12 5 8" xfId="852"/>
    <cellStyle name="20% - Accent1 12 5 9" xfId="853"/>
    <cellStyle name="20% - Accent1 12 5_PNF Disclosure Summary 063011" xfId="854"/>
    <cellStyle name="20% - Accent1 12 6" xfId="855"/>
    <cellStyle name="20% - Accent1 12 6 10" xfId="856"/>
    <cellStyle name="20% - Accent1 12 6 11" xfId="857"/>
    <cellStyle name="20% - Accent1 12 6 12" xfId="858"/>
    <cellStyle name="20% - Accent1 12 6 13" xfId="859"/>
    <cellStyle name="20% - Accent1 12 6 14" xfId="860"/>
    <cellStyle name="20% - Accent1 12 6 15" xfId="861"/>
    <cellStyle name="20% - Accent1 12 6 16" xfId="862"/>
    <cellStyle name="20% - Accent1 12 6 2" xfId="863"/>
    <cellStyle name="20% - Accent1 12 6 2 10" xfId="864"/>
    <cellStyle name="20% - Accent1 12 6 2 11" xfId="865"/>
    <cellStyle name="20% - Accent1 12 6 2 12" xfId="866"/>
    <cellStyle name="20% - Accent1 12 6 2 13" xfId="867"/>
    <cellStyle name="20% - Accent1 12 6 2 14" xfId="868"/>
    <cellStyle name="20% - Accent1 12 6 2 15" xfId="869"/>
    <cellStyle name="20% - Accent1 12 6 2 2" xfId="870"/>
    <cellStyle name="20% - Accent1 12 6 2 2 2" xfId="871"/>
    <cellStyle name="20% - Accent1 12 6 2 2 2 2" xfId="872"/>
    <cellStyle name="20% - Accent1 12 6 2 2 3" xfId="873"/>
    <cellStyle name="20% - Accent1 12 6 2 3" xfId="874"/>
    <cellStyle name="20% - Accent1 12 6 2 3 2" xfId="875"/>
    <cellStyle name="20% - Accent1 12 6 2 3 2 2" xfId="876"/>
    <cellStyle name="20% - Accent1 12 6 2 3 3" xfId="877"/>
    <cellStyle name="20% - Accent1 12 6 2 4" xfId="878"/>
    <cellStyle name="20% - Accent1 12 6 2 4 2" xfId="879"/>
    <cellStyle name="20% - Accent1 12 6 2 5" xfId="880"/>
    <cellStyle name="20% - Accent1 12 6 2 6" xfId="881"/>
    <cellStyle name="20% - Accent1 12 6 2 7" xfId="882"/>
    <cellStyle name="20% - Accent1 12 6 2 8" xfId="883"/>
    <cellStyle name="20% - Accent1 12 6 2 9" xfId="884"/>
    <cellStyle name="20% - Accent1 12 6 2_PNF Disclosure Summary 063011" xfId="885"/>
    <cellStyle name="20% - Accent1 12 6 3" xfId="886"/>
    <cellStyle name="20% - Accent1 12 6 3 2" xfId="887"/>
    <cellStyle name="20% - Accent1 12 6 3 2 2" xfId="888"/>
    <cellStyle name="20% - Accent1 12 6 3 3" xfId="889"/>
    <cellStyle name="20% - Accent1 12 6 4" xfId="890"/>
    <cellStyle name="20% - Accent1 12 6 4 2" xfId="891"/>
    <cellStyle name="20% - Accent1 12 6 4 2 2" xfId="892"/>
    <cellStyle name="20% - Accent1 12 6 4 3" xfId="893"/>
    <cellStyle name="20% - Accent1 12 6 5" xfId="894"/>
    <cellStyle name="20% - Accent1 12 6 5 2" xfId="895"/>
    <cellStyle name="20% - Accent1 12 6 6" xfId="896"/>
    <cellStyle name="20% - Accent1 12 6 7" xfId="897"/>
    <cellStyle name="20% - Accent1 12 6 8" xfId="898"/>
    <cellStyle name="20% - Accent1 12 6 9" xfId="899"/>
    <cellStyle name="20% - Accent1 12 6_PNF Disclosure Summary 063011" xfId="900"/>
    <cellStyle name="20% - Accent1 12 7" xfId="901"/>
    <cellStyle name="20% - Accent1 12 7 10" xfId="902"/>
    <cellStyle name="20% - Accent1 12 7 11" xfId="903"/>
    <cellStyle name="20% - Accent1 12 7 12" xfId="904"/>
    <cellStyle name="20% - Accent1 12 7 13" xfId="905"/>
    <cellStyle name="20% - Accent1 12 7 14" xfId="906"/>
    <cellStyle name="20% - Accent1 12 7 15" xfId="907"/>
    <cellStyle name="20% - Accent1 12 7 16" xfId="908"/>
    <cellStyle name="20% - Accent1 12 7 2" xfId="909"/>
    <cellStyle name="20% - Accent1 12 7 2 10" xfId="910"/>
    <cellStyle name="20% - Accent1 12 7 2 11" xfId="911"/>
    <cellStyle name="20% - Accent1 12 7 2 12" xfId="912"/>
    <cellStyle name="20% - Accent1 12 7 2 13" xfId="913"/>
    <cellStyle name="20% - Accent1 12 7 2 14" xfId="914"/>
    <cellStyle name="20% - Accent1 12 7 2 15" xfId="915"/>
    <cellStyle name="20% - Accent1 12 7 2 2" xfId="916"/>
    <cellStyle name="20% - Accent1 12 7 2 2 2" xfId="917"/>
    <cellStyle name="20% - Accent1 12 7 2 2 2 2" xfId="918"/>
    <cellStyle name="20% - Accent1 12 7 2 2 3" xfId="919"/>
    <cellStyle name="20% - Accent1 12 7 2 3" xfId="920"/>
    <cellStyle name="20% - Accent1 12 7 2 3 2" xfId="921"/>
    <cellStyle name="20% - Accent1 12 7 2 3 2 2" xfId="922"/>
    <cellStyle name="20% - Accent1 12 7 2 3 3" xfId="923"/>
    <cellStyle name="20% - Accent1 12 7 2 4" xfId="924"/>
    <cellStyle name="20% - Accent1 12 7 2 4 2" xfId="925"/>
    <cellStyle name="20% - Accent1 12 7 2 5" xfId="926"/>
    <cellStyle name="20% - Accent1 12 7 2 6" xfId="927"/>
    <cellStyle name="20% - Accent1 12 7 2 7" xfId="928"/>
    <cellStyle name="20% - Accent1 12 7 2 8" xfId="929"/>
    <cellStyle name="20% - Accent1 12 7 2 9" xfId="930"/>
    <cellStyle name="20% - Accent1 12 7 2_PNF Disclosure Summary 063011" xfId="931"/>
    <cellStyle name="20% - Accent1 12 7 3" xfId="932"/>
    <cellStyle name="20% - Accent1 12 7 3 2" xfId="933"/>
    <cellStyle name="20% - Accent1 12 7 3 2 2" xfId="934"/>
    <cellStyle name="20% - Accent1 12 7 3 3" xfId="935"/>
    <cellStyle name="20% - Accent1 12 7 4" xfId="936"/>
    <cellStyle name="20% - Accent1 12 7 4 2" xfId="937"/>
    <cellStyle name="20% - Accent1 12 7 4 2 2" xfId="938"/>
    <cellStyle name="20% - Accent1 12 7 4 3" xfId="939"/>
    <cellStyle name="20% - Accent1 12 7 5" xfId="940"/>
    <cellStyle name="20% - Accent1 12 7 5 2" xfId="941"/>
    <cellStyle name="20% - Accent1 12 7 6" xfId="942"/>
    <cellStyle name="20% - Accent1 12 7 7" xfId="943"/>
    <cellStyle name="20% - Accent1 12 7 8" xfId="944"/>
    <cellStyle name="20% - Accent1 12 7 9" xfId="945"/>
    <cellStyle name="20% - Accent1 12 7_PNF Disclosure Summary 063011" xfId="946"/>
    <cellStyle name="20% - Accent1 12 8" xfId="947"/>
    <cellStyle name="20% - Accent1 12 8 10" xfId="948"/>
    <cellStyle name="20% - Accent1 12 8 11" xfId="949"/>
    <cellStyle name="20% - Accent1 12 8 12" xfId="950"/>
    <cellStyle name="20% - Accent1 12 8 13" xfId="951"/>
    <cellStyle name="20% - Accent1 12 8 14" xfId="952"/>
    <cellStyle name="20% - Accent1 12 8 15" xfId="953"/>
    <cellStyle name="20% - Accent1 12 8 2" xfId="954"/>
    <cellStyle name="20% - Accent1 12 8 2 2" xfId="955"/>
    <cellStyle name="20% - Accent1 12 8 2 2 2" xfId="956"/>
    <cellStyle name="20% - Accent1 12 8 2 3" xfId="957"/>
    <cellStyle name="20% - Accent1 12 8 3" xfId="958"/>
    <cellStyle name="20% - Accent1 12 8 3 2" xfId="959"/>
    <cellStyle name="20% - Accent1 12 8 3 2 2" xfId="960"/>
    <cellStyle name="20% - Accent1 12 8 3 3" xfId="961"/>
    <cellStyle name="20% - Accent1 12 8 4" xfId="962"/>
    <cellStyle name="20% - Accent1 12 8 4 2" xfId="963"/>
    <cellStyle name="20% - Accent1 12 8 5" xfId="964"/>
    <cellStyle name="20% - Accent1 12 8 6" xfId="965"/>
    <cellStyle name="20% - Accent1 12 8 7" xfId="966"/>
    <cellStyle name="20% - Accent1 12 8 8" xfId="967"/>
    <cellStyle name="20% - Accent1 12 8 9" xfId="968"/>
    <cellStyle name="20% - Accent1 12 8_PNF Disclosure Summary 063011" xfId="969"/>
    <cellStyle name="20% - Accent1 12 9" xfId="970"/>
    <cellStyle name="20% - Accent1 12 9 2" xfId="971"/>
    <cellStyle name="20% - Accent1 12 9 2 2" xfId="972"/>
    <cellStyle name="20% - Accent1 12 9 3" xfId="973"/>
    <cellStyle name="20% - Accent1 12_PNF Disclosure Summary 063011" xfId="974"/>
    <cellStyle name="20% - Accent1 13" xfId="975"/>
    <cellStyle name="20% - Accent1 13 10" xfId="976"/>
    <cellStyle name="20% - Accent1 13 10 2" xfId="977"/>
    <cellStyle name="20% - Accent1 13 10 2 2" xfId="978"/>
    <cellStyle name="20% - Accent1 13 10 3" xfId="979"/>
    <cellStyle name="20% - Accent1 13 11" xfId="980"/>
    <cellStyle name="20% - Accent1 13 11 2" xfId="981"/>
    <cellStyle name="20% - Accent1 13 12" xfId="982"/>
    <cellStyle name="20% - Accent1 13 13" xfId="983"/>
    <cellStyle name="20% - Accent1 13 14" xfId="984"/>
    <cellStyle name="20% - Accent1 13 15" xfId="985"/>
    <cellStyle name="20% - Accent1 13 16" xfId="986"/>
    <cellStyle name="20% - Accent1 13 17" xfId="987"/>
    <cellStyle name="20% - Accent1 13 18" xfId="988"/>
    <cellStyle name="20% - Accent1 13 19" xfId="989"/>
    <cellStyle name="20% - Accent1 13 2" xfId="990"/>
    <cellStyle name="20% - Accent1 13 2 10" xfId="991"/>
    <cellStyle name="20% - Accent1 13 2 11" xfId="992"/>
    <cellStyle name="20% - Accent1 13 2 12" xfId="993"/>
    <cellStyle name="20% - Accent1 13 2 13" xfId="994"/>
    <cellStyle name="20% - Accent1 13 2 14" xfId="995"/>
    <cellStyle name="20% - Accent1 13 2 15" xfId="996"/>
    <cellStyle name="20% - Accent1 13 2 16" xfId="997"/>
    <cellStyle name="20% - Accent1 13 2 2" xfId="998"/>
    <cellStyle name="20% - Accent1 13 2 2 10" xfId="999"/>
    <cellStyle name="20% - Accent1 13 2 2 11" xfId="1000"/>
    <cellStyle name="20% - Accent1 13 2 2 12" xfId="1001"/>
    <cellStyle name="20% - Accent1 13 2 2 13" xfId="1002"/>
    <cellStyle name="20% - Accent1 13 2 2 14" xfId="1003"/>
    <cellStyle name="20% - Accent1 13 2 2 15" xfId="1004"/>
    <cellStyle name="20% - Accent1 13 2 2 2" xfId="1005"/>
    <cellStyle name="20% - Accent1 13 2 2 2 2" xfId="1006"/>
    <cellStyle name="20% - Accent1 13 2 2 2 2 2" xfId="1007"/>
    <cellStyle name="20% - Accent1 13 2 2 2 3" xfId="1008"/>
    <cellStyle name="20% - Accent1 13 2 2 3" xfId="1009"/>
    <cellStyle name="20% - Accent1 13 2 2 3 2" xfId="1010"/>
    <cellStyle name="20% - Accent1 13 2 2 3 2 2" xfId="1011"/>
    <cellStyle name="20% - Accent1 13 2 2 3 3" xfId="1012"/>
    <cellStyle name="20% - Accent1 13 2 2 4" xfId="1013"/>
    <cellStyle name="20% - Accent1 13 2 2 4 2" xfId="1014"/>
    <cellStyle name="20% - Accent1 13 2 2 5" xfId="1015"/>
    <cellStyle name="20% - Accent1 13 2 2 6" xfId="1016"/>
    <cellStyle name="20% - Accent1 13 2 2 7" xfId="1017"/>
    <cellStyle name="20% - Accent1 13 2 2 8" xfId="1018"/>
    <cellStyle name="20% - Accent1 13 2 2 9" xfId="1019"/>
    <cellStyle name="20% - Accent1 13 2 2_PNF Disclosure Summary 063011" xfId="1020"/>
    <cellStyle name="20% - Accent1 13 2 3" xfId="1021"/>
    <cellStyle name="20% - Accent1 13 2 3 2" xfId="1022"/>
    <cellStyle name="20% - Accent1 13 2 3 2 2" xfId="1023"/>
    <cellStyle name="20% - Accent1 13 2 3 3" xfId="1024"/>
    <cellStyle name="20% - Accent1 13 2 4" xfId="1025"/>
    <cellStyle name="20% - Accent1 13 2 4 2" xfId="1026"/>
    <cellStyle name="20% - Accent1 13 2 4 2 2" xfId="1027"/>
    <cellStyle name="20% - Accent1 13 2 4 3" xfId="1028"/>
    <cellStyle name="20% - Accent1 13 2 5" xfId="1029"/>
    <cellStyle name="20% - Accent1 13 2 5 2" xfId="1030"/>
    <cellStyle name="20% - Accent1 13 2 6" xfId="1031"/>
    <cellStyle name="20% - Accent1 13 2 7" xfId="1032"/>
    <cellStyle name="20% - Accent1 13 2 8" xfId="1033"/>
    <cellStyle name="20% - Accent1 13 2 9" xfId="1034"/>
    <cellStyle name="20% - Accent1 13 2_PNF Disclosure Summary 063011" xfId="1035"/>
    <cellStyle name="20% - Accent1 13 20" xfId="1036"/>
    <cellStyle name="20% - Accent1 13 21" xfId="1037"/>
    <cellStyle name="20% - Accent1 13 22" xfId="1038"/>
    <cellStyle name="20% - Accent1 13 3" xfId="1039"/>
    <cellStyle name="20% - Accent1 13 3 10" xfId="1040"/>
    <cellStyle name="20% - Accent1 13 3 11" xfId="1041"/>
    <cellStyle name="20% - Accent1 13 3 12" xfId="1042"/>
    <cellStyle name="20% - Accent1 13 3 13" xfId="1043"/>
    <cellStyle name="20% - Accent1 13 3 14" xfId="1044"/>
    <cellStyle name="20% - Accent1 13 3 15" xfId="1045"/>
    <cellStyle name="20% - Accent1 13 3 16" xfId="1046"/>
    <cellStyle name="20% - Accent1 13 3 2" xfId="1047"/>
    <cellStyle name="20% - Accent1 13 3 2 10" xfId="1048"/>
    <cellStyle name="20% - Accent1 13 3 2 11" xfId="1049"/>
    <cellStyle name="20% - Accent1 13 3 2 12" xfId="1050"/>
    <cellStyle name="20% - Accent1 13 3 2 13" xfId="1051"/>
    <cellStyle name="20% - Accent1 13 3 2 14" xfId="1052"/>
    <cellStyle name="20% - Accent1 13 3 2 15" xfId="1053"/>
    <cellStyle name="20% - Accent1 13 3 2 2" xfId="1054"/>
    <cellStyle name="20% - Accent1 13 3 2 2 2" xfId="1055"/>
    <cellStyle name="20% - Accent1 13 3 2 2 2 2" xfId="1056"/>
    <cellStyle name="20% - Accent1 13 3 2 2 3" xfId="1057"/>
    <cellStyle name="20% - Accent1 13 3 2 3" xfId="1058"/>
    <cellStyle name="20% - Accent1 13 3 2 3 2" xfId="1059"/>
    <cellStyle name="20% - Accent1 13 3 2 3 2 2" xfId="1060"/>
    <cellStyle name="20% - Accent1 13 3 2 3 3" xfId="1061"/>
    <cellStyle name="20% - Accent1 13 3 2 4" xfId="1062"/>
    <cellStyle name="20% - Accent1 13 3 2 4 2" xfId="1063"/>
    <cellStyle name="20% - Accent1 13 3 2 5" xfId="1064"/>
    <cellStyle name="20% - Accent1 13 3 2 6" xfId="1065"/>
    <cellStyle name="20% - Accent1 13 3 2 7" xfId="1066"/>
    <cellStyle name="20% - Accent1 13 3 2 8" xfId="1067"/>
    <cellStyle name="20% - Accent1 13 3 2 9" xfId="1068"/>
    <cellStyle name="20% - Accent1 13 3 2_PNF Disclosure Summary 063011" xfId="1069"/>
    <cellStyle name="20% - Accent1 13 3 3" xfId="1070"/>
    <cellStyle name="20% - Accent1 13 3 3 2" xfId="1071"/>
    <cellStyle name="20% - Accent1 13 3 3 2 2" xfId="1072"/>
    <cellStyle name="20% - Accent1 13 3 3 3" xfId="1073"/>
    <cellStyle name="20% - Accent1 13 3 4" xfId="1074"/>
    <cellStyle name="20% - Accent1 13 3 4 2" xfId="1075"/>
    <cellStyle name="20% - Accent1 13 3 4 2 2" xfId="1076"/>
    <cellStyle name="20% - Accent1 13 3 4 3" xfId="1077"/>
    <cellStyle name="20% - Accent1 13 3 5" xfId="1078"/>
    <cellStyle name="20% - Accent1 13 3 5 2" xfId="1079"/>
    <cellStyle name="20% - Accent1 13 3 6" xfId="1080"/>
    <cellStyle name="20% - Accent1 13 3 7" xfId="1081"/>
    <cellStyle name="20% - Accent1 13 3 8" xfId="1082"/>
    <cellStyle name="20% - Accent1 13 3 9" xfId="1083"/>
    <cellStyle name="20% - Accent1 13 3_PNF Disclosure Summary 063011" xfId="1084"/>
    <cellStyle name="20% - Accent1 13 4" xfId="1085"/>
    <cellStyle name="20% - Accent1 13 4 10" xfId="1086"/>
    <cellStyle name="20% - Accent1 13 4 11" xfId="1087"/>
    <cellStyle name="20% - Accent1 13 4 12" xfId="1088"/>
    <cellStyle name="20% - Accent1 13 4 13" xfId="1089"/>
    <cellStyle name="20% - Accent1 13 4 14" xfId="1090"/>
    <cellStyle name="20% - Accent1 13 4 15" xfId="1091"/>
    <cellStyle name="20% - Accent1 13 4 16" xfId="1092"/>
    <cellStyle name="20% - Accent1 13 4 2" xfId="1093"/>
    <cellStyle name="20% - Accent1 13 4 2 10" xfId="1094"/>
    <cellStyle name="20% - Accent1 13 4 2 11" xfId="1095"/>
    <cellStyle name="20% - Accent1 13 4 2 12" xfId="1096"/>
    <cellStyle name="20% - Accent1 13 4 2 13" xfId="1097"/>
    <cellStyle name="20% - Accent1 13 4 2 14" xfId="1098"/>
    <cellStyle name="20% - Accent1 13 4 2 15" xfId="1099"/>
    <cellStyle name="20% - Accent1 13 4 2 2" xfId="1100"/>
    <cellStyle name="20% - Accent1 13 4 2 2 2" xfId="1101"/>
    <cellStyle name="20% - Accent1 13 4 2 2 2 2" xfId="1102"/>
    <cellStyle name="20% - Accent1 13 4 2 2 3" xfId="1103"/>
    <cellStyle name="20% - Accent1 13 4 2 3" xfId="1104"/>
    <cellStyle name="20% - Accent1 13 4 2 3 2" xfId="1105"/>
    <cellStyle name="20% - Accent1 13 4 2 3 2 2" xfId="1106"/>
    <cellStyle name="20% - Accent1 13 4 2 3 3" xfId="1107"/>
    <cellStyle name="20% - Accent1 13 4 2 4" xfId="1108"/>
    <cellStyle name="20% - Accent1 13 4 2 4 2" xfId="1109"/>
    <cellStyle name="20% - Accent1 13 4 2 5" xfId="1110"/>
    <cellStyle name="20% - Accent1 13 4 2 6" xfId="1111"/>
    <cellStyle name="20% - Accent1 13 4 2 7" xfId="1112"/>
    <cellStyle name="20% - Accent1 13 4 2 8" xfId="1113"/>
    <cellStyle name="20% - Accent1 13 4 2 9" xfId="1114"/>
    <cellStyle name="20% - Accent1 13 4 2_PNF Disclosure Summary 063011" xfId="1115"/>
    <cellStyle name="20% - Accent1 13 4 3" xfId="1116"/>
    <cellStyle name="20% - Accent1 13 4 3 2" xfId="1117"/>
    <cellStyle name="20% - Accent1 13 4 3 2 2" xfId="1118"/>
    <cellStyle name="20% - Accent1 13 4 3 3" xfId="1119"/>
    <cellStyle name="20% - Accent1 13 4 4" xfId="1120"/>
    <cellStyle name="20% - Accent1 13 4 4 2" xfId="1121"/>
    <cellStyle name="20% - Accent1 13 4 4 2 2" xfId="1122"/>
    <cellStyle name="20% - Accent1 13 4 4 3" xfId="1123"/>
    <cellStyle name="20% - Accent1 13 4 5" xfId="1124"/>
    <cellStyle name="20% - Accent1 13 4 5 2" xfId="1125"/>
    <cellStyle name="20% - Accent1 13 4 6" xfId="1126"/>
    <cellStyle name="20% - Accent1 13 4 7" xfId="1127"/>
    <cellStyle name="20% - Accent1 13 4 8" xfId="1128"/>
    <cellStyle name="20% - Accent1 13 4 9" xfId="1129"/>
    <cellStyle name="20% - Accent1 13 4_PNF Disclosure Summary 063011" xfId="1130"/>
    <cellStyle name="20% - Accent1 13 5" xfId="1131"/>
    <cellStyle name="20% - Accent1 13 5 10" xfId="1132"/>
    <cellStyle name="20% - Accent1 13 5 11" xfId="1133"/>
    <cellStyle name="20% - Accent1 13 5 12" xfId="1134"/>
    <cellStyle name="20% - Accent1 13 5 13" xfId="1135"/>
    <cellStyle name="20% - Accent1 13 5 14" xfId="1136"/>
    <cellStyle name="20% - Accent1 13 5 15" xfId="1137"/>
    <cellStyle name="20% - Accent1 13 5 16" xfId="1138"/>
    <cellStyle name="20% - Accent1 13 5 2" xfId="1139"/>
    <cellStyle name="20% - Accent1 13 5 2 10" xfId="1140"/>
    <cellStyle name="20% - Accent1 13 5 2 11" xfId="1141"/>
    <cellStyle name="20% - Accent1 13 5 2 12" xfId="1142"/>
    <cellStyle name="20% - Accent1 13 5 2 13" xfId="1143"/>
    <cellStyle name="20% - Accent1 13 5 2 14" xfId="1144"/>
    <cellStyle name="20% - Accent1 13 5 2 15" xfId="1145"/>
    <cellStyle name="20% - Accent1 13 5 2 2" xfId="1146"/>
    <cellStyle name="20% - Accent1 13 5 2 2 2" xfId="1147"/>
    <cellStyle name="20% - Accent1 13 5 2 2 2 2" xfId="1148"/>
    <cellStyle name="20% - Accent1 13 5 2 2 3" xfId="1149"/>
    <cellStyle name="20% - Accent1 13 5 2 3" xfId="1150"/>
    <cellStyle name="20% - Accent1 13 5 2 3 2" xfId="1151"/>
    <cellStyle name="20% - Accent1 13 5 2 3 2 2" xfId="1152"/>
    <cellStyle name="20% - Accent1 13 5 2 3 3" xfId="1153"/>
    <cellStyle name="20% - Accent1 13 5 2 4" xfId="1154"/>
    <cellStyle name="20% - Accent1 13 5 2 4 2" xfId="1155"/>
    <cellStyle name="20% - Accent1 13 5 2 5" xfId="1156"/>
    <cellStyle name="20% - Accent1 13 5 2 6" xfId="1157"/>
    <cellStyle name="20% - Accent1 13 5 2 7" xfId="1158"/>
    <cellStyle name="20% - Accent1 13 5 2 8" xfId="1159"/>
    <cellStyle name="20% - Accent1 13 5 2 9" xfId="1160"/>
    <cellStyle name="20% - Accent1 13 5 2_PNF Disclosure Summary 063011" xfId="1161"/>
    <cellStyle name="20% - Accent1 13 5 3" xfId="1162"/>
    <cellStyle name="20% - Accent1 13 5 3 2" xfId="1163"/>
    <cellStyle name="20% - Accent1 13 5 3 2 2" xfId="1164"/>
    <cellStyle name="20% - Accent1 13 5 3 3" xfId="1165"/>
    <cellStyle name="20% - Accent1 13 5 4" xfId="1166"/>
    <cellStyle name="20% - Accent1 13 5 4 2" xfId="1167"/>
    <cellStyle name="20% - Accent1 13 5 4 2 2" xfId="1168"/>
    <cellStyle name="20% - Accent1 13 5 4 3" xfId="1169"/>
    <cellStyle name="20% - Accent1 13 5 5" xfId="1170"/>
    <cellStyle name="20% - Accent1 13 5 5 2" xfId="1171"/>
    <cellStyle name="20% - Accent1 13 5 6" xfId="1172"/>
    <cellStyle name="20% - Accent1 13 5 7" xfId="1173"/>
    <cellStyle name="20% - Accent1 13 5 8" xfId="1174"/>
    <cellStyle name="20% - Accent1 13 5 9" xfId="1175"/>
    <cellStyle name="20% - Accent1 13 5_PNF Disclosure Summary 063011" xfId="1176"/>
    <cellStyle name="20% - Accent1 13 6" xfId="1177"/>
    <cellStyle name="20% - Accent1 13 6 10" xfId="1178"/>
    <cellStyle name="20% - Accent1 13 6 11" xfId="1179"/>
    <cellStyle name="20% - Accent1 13 6 12" xfId="1180"/>
    <cellStyle name="20% - Accent1 13 6 13" xfId="1181"/>
    <cellStyle name="20% - Accent1 13 6 14" xfId="1182"/>
    <cellStyle name="20% - Accent1 13 6 15" xfId="1183"/>
    <cellStyle name="20% - Accent1 13 6 16" xfId="1184"/>
    <cellStyle name="20% - Accent1 13 6 2" xfId="1185"/>
    <cellStyle name="20% - Accent1 13 6 2 10" xfId="1186"/>
    <cellStyle name="20% - Accent1 13 6 2 11" xfId="1187"/>
    <cellStyle name="20% - Accent1 13 6 2 12" xfId="1188"/>
    <cellStyle name="20% - Accent1 13 6 2 13" xfId="1189"/>
    <cellStyle name="20% - Accent1 13 6 2 14" xfId="1190"/>
    <cellStyle name="20% - Accent1 13 6 2 15" xfId="1191"/>
    <cellStyle name="20% - Accent1 13 6 2 2" xfId="1192"/>
    <cellStyle name="20% - Accent1 13 6 2 2 2" xfId="1193"/>
    <cellStyle name="20% - Accent1 13 6 2 2 2 2" xfId="1194"/>
    <cellStyle name="20% - Accent1 13 6 2 2 3" xfId="1195"/>
    <cellStyle name="20% - Accent1 13 6 2 3" xfId="1196"/>
    <cellStyle name="20% - Accent1 13 6 2 3 2" xfId="1197"/>
    <cellStyle name="20% - Accent1 13 6 2 3 2 2" xfId="1198"/>
    <cellStyle name="20% - Accent1 13 6 2 3 3" xfId="1199"/>
    <cellStyle name="20% - Accent1 13 6 2 4" xfId="1200"/>
    <cellStyle name="20% - Accent1 13 6 2 4 2" xfId="1201"/>
    <cellStyle name="20% - Accent1 13 6 2 5" xfId="1202"/>
    <cellStyle name="20% - Accent1 13 6 2 6" xfId="1203"/>
    <cellStyle name="20% - Accent1 13 6 2 7" xfId="1204"/>
    <cellStyle name="20% - Accent1 13 6 2 8" xfId="1205"/>
    <cellStyle name="20% - Accent1 13 6 2 9" xfId="1206"/>
    <cellStyle name="20% - Accent1 13 6 2_PNF Disclosure Summary 063011" xfId="1207"/>
    <cellStyle name="20% - Accent1 13 6 3" xfId="1208"/>
    <cellStyle name="20% - Accent1 13 6 3 2" xfId="1209"/>
    <cellStyle name="20% - Accent1 13 6 3 2 2" xfId="1210"/>
    <cellStyle name="20% - Accent1 13 6 3 3" xfId="1211"/>
    <cellStyle name="20% - Accent1 13 6 4" xfId="1212"/>
    <cellStyle name="20% - Accent1 13 6 4 2" xfId="1213"/>
    <cellStyle name="20% - Accent1 13 6 4 2 2" xfId="1214"/>
    <cellStyle name="20% - Accent1 13 6 4 3" xfId="1215"/>
    <cellStyle name="20% - Accent1 13 6 5" xfId="1216"/>
    <cellStyle name="20% - Accent1 13 6 5 2" xfId="1217"/>
    <cellStyle name="20% - Accent1 13 6 6" xfId="1218"/>
    <cellStyle name="20% - Accent1 13 6 7" xfId="1219"/>
    <cellStyle name="20% - Accent1 13 6 8" xfId="1220"/>
    <cellStyle name="20% - Accent1 13 6 9" xfId="1221"/>
    <cellStyle name="20% - Accent1 13 6_PNF Disclosure Summary 063011" xfId="1222"/>
    <cellStyle name="20% - Accent1 13 7" xfId="1223"/>
    <cellStyle name="20% - Accent1 13 7 10" xfId="1224"/>
    <cellStyle name="20% - Accent1 13 7 11" xfId="1225"/>
    <cellStyle name="20% - Accent1 13 7 12" xfId="1226"/>
    <cellStyle name="20% - Accent1 13 7 13" xfId="1227"/>
    <cellStyle name="20% - Accent1 13 7 14" xfId="1228"/>
    <cellStyle name="20% - Accent1 13 7 15" xfId="1229"/>
    <cellStyle name="20% - Accent1 13 7 16" xfId="1230"/>
    <cellStyle name="20% - Accent1 13 7 2" xfId="1231"/>
    <cellStyle name="20% - Accent1 13 7 2 10" xfId="1232"/>
    <cellStyle name="20% - Accent1 13 7 2 11" xfId="1233"/>
    <cellStyle name="20% - Accent1 13 7 2 12" xfId="1234"/>
    <cellStyle name="20% - Accent1 13 7 2 13" xfId="1235"/>
    <cellStyle name="20% - Accent1 13 7 2 14" xfId="1236"/>
    <cellStyle name="20% - Accent1 13 7 2 15" xfId="1237"/>
    <cellStyle name="20% - Accent1 13 7 2 2" xfId="1238"/>
    <cellStyle name="20% - Accent1 13 7 2 2 2" xfId="1239"/>
    <cellStyle name="20% - Accent1 13 7 2 2 2 2" xfId="1240"/>
    <cellStyle name="20% - Accent1 13 7 2 2 3" xfId="1241"/>
    <cellStyle name="20% - Accent1 13 7 2 3" xfId="1242"/>
    <cellStyle name="20% - Accent1 13 7 2 3 2" xfId="1243"/>
    <cellStyle name="20% - Accent1 13 7 2 3 2 2" xfId="1244"/>
    <cellStyle name="20% - Accent1 13 7 2 3 3" xfId="1245"/>
    <cellStyle name="20% - Accent1 13 7 2 4" xfId="1246"/>
    <cellStyle name="20% - Accent1 13 7 2 4 2" xfId="1247"/>
    <cellStyle name="20% - Accent1 13 7 2 5" xfId="1248"/>
    <cellStyle name="20% - Accent1 13 7 2 6" xfId="1249"/>
    <cellStyle name="20% - Accent1 13 7 2 7" xfId="1250"/>
    <cellStyle name="20% - Accent1 13 7 2 8" xfId="1251"/>
    <cellStyle name="20% - Accent1 13 7 2 9" xfId="1252"/>
    <cellStyle name="20% - Accent1 13 7 2_PNF Disclosure Summary 063011" xfId="1253"/>
    <cellStyle name="20% - Accent1 13 7 3" xfId="1254"/>
    <cellStyle name="20% - Accent1 13 7 3 2" xfId="1255"/>
    <cellStyle name="20% - Accent1 13 7 3 2 2" xfId="1256"/>
    <cellStyle name="20% - Accent1 13 7 3 3" xfId="1257"/>
    <cellStyle name="20% - Accent1 13 7 4" xfId="1258"/>
    <cellStyle name="20% - Accent1 13 7 4 2" xfId="1259"/>
    <cellStyle name="20% - Accent1 13 7 4 2 2" xfId="1260"/>
    <cellStyle name="20% - Accent1 13 7 4 3" xfId="1261"/>
    <cellStyle name="20% - Accent1 13 7 5" xfId="1262"/>
    <cellStyle name="20% - Accent1 13 7 5 2" xfId="1263"/>
    <cellStyle name="20% - Accent1 13 7 6" xfId="1264"/>
    <cellStyle name="20% - Accent1 13 7 7" xfId="1265"/>
    <cellStyle name="20% - Accent1 13 7 8" xfId="1266"/>
    <cellStyle name="20% - Accent1 13 7 9" xfId="1267"/>
    <cellStyle name="20% - Accent1 13 7_PNF Disclosure Summary 063011" xfId="1268"/>
    <cellStyle name="20% - Accent1 13 8" xfId="1269"/>
    <cellStyle name="20% - Accent1 13 8 10" xfId="1270"/>
    <cellStyle name="20% - Accent1 13 8 11" xfId="1271"/>
    <cellStyle name="20% - Accent1 13 8 12" xfId="1272"/>
    <cellStyle name="20% - Accent1 13 8 13" xfId="1273"/>
    <cellStyle name="20% - Accent1 13 8 14" xfId="1274"/>
    <cellStyle name="20% - Accent1 13 8 15" xfId="1275"/>
    <cellStyle name="20% - Accent1 13 8 2" xfId="1276"/>
    <cellStyle name="20% - Accent1 13 8 2 2" xfId="1277"/>
    <cellStyle name="20% - Accent1 13 8 2 2 2" xfId="1278"/>
    <cellStyle name="20% - Accent1 13 8 2 3" xfId="1279"/>
    <cellStyle name="20% - Accent1 13 8 3" xfId="1280"/>
    <cellStyle name="20% - Accent1 13 8 3 2" xfId="1281"/>
    <cellStyle name="20% - Accent1 13 8 3 2 2" xfId="1282"/>
    <cellStyle name="20% - Accent1 13 8 3 3" xfId="1283"/>
    <cellStyle name="20% - Accent1 13 8 4" xfId="1284"/>
    <cellStyle name="20% - Accent1 13 8 4 2" xfId="1285"/>
    <cellStyle name="20% - Accent1 13 8 5" xfId="1286"/>
    <cellStyle name="20% - Accent1 13 8 6" xfId="1287"/>
    <cellStyle name="20% - Accent1 13 8 7" xfId="1288"/>
    <cellStyle name="20% - Accent1 13 8 8" xfId="1289"/>
    <cellStyle name="20% - Accent1 13 8 9" xfId="1290"/>
    <cellStyle name="20% - Accent1 13 8_PNF Disclosure Summary 063011" xfId="1291"/>
    <cellStyle name="20% - Accent1 13 9" xfId="1292"/>
    <cellStyle name="20% - Accent1 13 9 2" xfId="1293"/>
    <cellStyle name="20% - Accent1 13 9 2 2" xfId="1294"/>
    <cellStyle name="20% - Accent1 13 9 3" xfId="1295"/>
    <cellStyle name="20% - Accent1 13_PNF Disclosure Summary 063011" xfId="1296"/>
    <cellStyle name="20% - Accent1 14" xfId="1297"/>
    <cellStyle name="20% - Accent1 14 10" xfId="1298"/>
    <cellStyle name="20% - Accent1 14 11" xfId="1299"/>
    <cellStyle name="20% - Accent1 14 12" xfId="1300"/>
    <cellStyle name="20% - Accent1 14 13" xfId="1301"/>
    <cellStyle name="20% - Accent1 14 14" xfId="1302"/>
    <cellStyle name="20% - Accent1 14 15" xfId="1303"/>
    <cellStyle name="20% - Accent1 14 16" xfId="1304"/>
    <cellStyle name="20% - Accent1 14 2" xfId="1305"/>
    <cellStyle name="20% - Accent1 14 2 10" xfId="1306"/>
    <cellStyle name="20% - Accent1 14 2 11" xfId="1307"/>
    <cellStyle name="20% - Accent1 14 2 12" xfId="1308"/>
    <cellStyle name="20% - Accent1 14 2 13" xfId="1309"/>
    <cellStyle name="20% - Accent1 14 2 14" xfId="1310"/>
    <cellStyle name="20% - Accent1 14 2 15" xfId="1311"/>
    <cellStyle name="20% - Accent1 14 2 2" xfId="1312"/>
    <cellStyle name="20% - Accent1 14 2 2 2" xfId="1313"/>
    <cellStyle name="20% - Accent1 14 2 2 2 2" xfId="1314"/>
    <cellStyle name="20% - Accent1 14 2 2 3" xfId="1315"/>
    <cellStyle name="20% - Accent1 14 2 3" xfId="1316"/>
    <cellStyle name="20% - Accent1 14 2 3 2" xfId="1317"/>
    <cellStyle name="20% - Accent1 14 2 3 2 2" xfId="1318"/>
    <cellStyle name="20% - Accent1 14 2 3 3" xfId="1319"/>
    <cellStyle name="20% - Accent1 14 2 4" xfId="1320"/>
    <cellStyle name="20% - Accent1 14 2 4 2" xfId="1321"/>
    <cellStyle name="20% - Accent1 14 2 5" xfId="1322"/>
    <cellStyle name="20% - Accent1 14 2 6" xfId="1323"/>
    <cellStyle name="20% - Accent1 14 2 7" xfId="1324"/>
    <cellStyle name="20% - Accent1 14 2 8" xfId="1325"/>
    <cellStyle name="20% - Accent1 14 2 9" xfId="1326"/>
    <cellStyle name="20% - Accent1 14 2_PNF Disclosure Summary 063011" xfId="1327"/>
    <cellStyle name="20% - Accent1 14 3" xfId="1328"/>
    <cellStyle name="20% - Accent1 14 3 2" xfId="1329"/>
    <cellStyle name="20% - Accent1 14 3 2 2" xfId="1330"/>
    <cellStyle name="20% - Accent1 14 3 3" xfId="1331"/>
    <cellStyle name="20% - Accent1 14 4" xfId="1332"/>
    <cellStyle name="20% - Accent1 14 4 2" xfId="1333"/>
    <cellStyle name="20% - Accent1 14 4 2 2" xfId="1334"/>
    <cellStyle name="20% - Accent1 14 4 3" xfId="1335"/>
    <cellStyle name="20% - Accent1 14 5" xfId="1336"/>
    <cellStyle name="20% - Accent1 14 5 2" xfId="1337"/>
    <cellStyle name="20% - Accent1 14 6" xfId="1338"/>
    <cellStyle name="20% - Accent1 14 7" xfId="1339"/>
    <cellStyle name="20% - Accent1 14 8" xfId="1340"/>
    <cellStyle name="20% - Accent1 14 9" xfId="1341"/>
    <cellStyle name="20% - Accent1 14_PNF Disclosure Summary 063011" xfId="1342"/>
    <cellStyle name="20% - Accent1 15" xfId="1343"/>
    <cellStyle name="20% - Accent1 15 10" xfId="1344"/>
    <cellStyle name="20% - Accent1 15 11" xfId="1345"/>
    <cellStyle name="20% - Accent1 15 12" xfId="1346"/>
    <cellStyle name="20% - Accent1 15 13" xfId="1347"/>
    <cellStyle name="20% - Accent1 15 14" xfId="1348"/>
    <cellStyle name="20% - Accent1 15 15" xfId="1349"/>
    <cellStyle name="20% - Accent1 15 16" xfId="1350"/>
    <cellStyle name="20% - Accent1 15 2" xfId="1351"/>
    <cellStyle name="20% - Accent1 15 2 10" xfId="1352"/>
    <cellStyle name="20% - Accent1 15 2 11" xfId="1353"/>
    <cellStyle name="20% - Accent1 15 2 12" xfId="1354"/>
    <cellStyle name="20% - Accent1 15 2 13" xfId="1355"/>
    <cellStyle name="20% - Accent1 15 2 14" xfId="1356"/>
    <cellStyle name="20% - Accent1 15 2 15" xfId="1357"/>
    <cellStyle name="20% - Accent1 15 2 2" xfId="1358"/>
    <cellStyle name="20% - Accent1 15 2 2 2" xfId="1359"/>
    <cellStyle name="20% - Accent1 15 2 2 2 2" xfId="1360"/>
    <cellStyle name="20% - Accent1 15 2 2 3" xfId="1361"/>
    <cellStyle name="20% - Accent1 15 2 3" xfId="1362"/>
    <cellStyle name="20% - Accent1 15 2 3 2" xfId="1363"/>
    <cellStyle name="20% - Accent1 15 2 3 2 2" xfId="1364"/>
    <cellStyle name="20% - Accent1 15 2 3 3" xfId="1365"/>
    <cellStyle name="20% - Accent1 15 2 4" xfId="1366"/>
    <cellStyle name="20% - Accent1 15 2 4 2" xfId="1367"/>
    <cellStyle name="20% - Accent1 15 2 5" xfId="1368"/>
    <cellStyle name="20% - Accent1 15 2 6" xfId="1369"/>
    <cellStyle name="20% - Accent1 15 2 7" xfId="1370"/>
    <cellStyle name="20% - Accent1 15 2 8" xfId="1371"/>
    <cellStyle name="20% - Accent1 15 2 9" xfId="1372"/>
    <cellStyle name="20% - Accent1 15 2_PNF Disclosure Summary 063011" xfId="1373"/>
    <cellStyle name="20% - Accent1 15 3" xfId="1374"/>
    <cellStyle name="20% - Accent1 15 3 2" xfId="1375"/>
    <cellStyle name="20% - Accent1 15 3 2 2" xfId="1376"/>
    <cellStyle name="20% - Accent1 15 3 3" xfId="1377"/>
    <cellStyle name="20% - Accent1 15 4" xfId="1378"/>
    <cellStyle name="20% - Accent1 15 4 2" xfId="1379"/>
    <cellStyle name="20% - Accent1 15 4 2 2" xfId="1380"/>
    <cellStyle name="20% - Accent1 15 4 3" xfId="1381"/>
    <cellStyle name="20% - Accent1 15 5" xfId="1382"/>
    <cellStyle name="20% - Accent1 15 5 2" xfId="1383"/>
    <cellStyle name="20% - Accent1 15 6" xfId="1384"/>
    <cellStyle name="20% - Accent1 15 7" xfId="1385"/>
    <cellStyle name="20% - Accent1 15 8" xfId="1386"/>
    <cellStyle name="20% - Accent1 15 9" xfId="1387"/>
    <cellStyle name="20% - Accent1 15_PNF Disclosure Summary 063011" xfId="1388"/>
    <cellStyle name="20% - Accent1 16" xfId="1389"/>
    <cellStyle name="20% - Accent1 16 10" xfId="1390"/>
    <cellStyle name="20% - Accent1 16 11" xfId="1391"/>
    <cellStyle name="20% - Accent1 16 12" xfId="1392"/>
    <cellStyle name="20% - Accent1 16 13" xfId="1393"/>
    <cellStyle name="20% - Accent1 16 14" xfId="1394"/>
    <cellStyle name="20% - Accent1 16 15" xfId="1395"/>
    <cellStyle name="20% - Accent1 16 16" xfId="1396"/>
    <cellStyle name="20% - Accent1 16 2" xfId="1397"/>
    <cellStyle name="20% - Accent1 16 2 10" xfId="1398"/>
    <cellStyle name="20% - Accent1 16 2 11" xfId="1399"/>
    <cellStyle name="20% - Accent1 16 2 12" xfId="1400"/>
    <cellStyle name="20% - Accent1 16 2 13" xfId="1401"/>
    <cellStyle name="20% - Accent1 16 2 14" xfId="1402"/>
    <cellStyle name="20% - Accent1 16 2 15" xfId="1403"/>
    <cellStyle name="20% - Accent1 16 2 2" xfId="1404"/>
    <cellStyle name="20% - Accent1 16 2 2 2" xfId="1405"/>
    <cellStyle name="20% - Accent1 16 2 2 2 2" xfId="1406"/>
    <cellStyle name="20% - Accent1 16 2 2 3" xfId="1407"/>
    <cellStyle name="20% - Accent1 16 2 3" xfId="1408"/>
    <cellStyle name="20% - Accent1 16 2 3 2" xfId="1409"/>
    <cellStyle name="20% - Accent1 16 2 3 2 2" xfId="1410"/>
    <cellStyle name="20% - Accent1 16 2 3 3" xfId="1411"/>
    <cellStyle name="20% - Accent1 16 2 4" xfId="1412"/>
    <cellStyle name="20% - Accent1 16 2 4 2" xfId="1413"/>
    <cellStyle name="20% - Accent1 16 2 5" xfId="1414"/>
    <cellStyle name="20% - Accent1 16 2 6" xfId="1415"/>
    <cellStyle name="20% - Accent1 16 2 7" xfId="1416"/>
    <cellStyle name="20% - Accent1 16 2 8" xfId="1417"/>
    <cellStyle name="20% - Accent1 16 2 9" xfId="1418"/>
    <cellStyle name="20% - Accent1 16 2_PNF Disclosure Summary 063011" xfId="1419"/>
    <cellStyle name="20% - Accent1 16 3" xfId="1420"/>
    <cellStyle name="20% - Accent1 16 3 2" xfId="1421"/>
    <cellStyle name="20% - Accent1 16 3 2 2" xfId="1422"/>
    <cellStyle name="20% - Accent1 16 3 3" xfId="1423"/>
    <cellStyle name="20% - Accent1 16 4" xfId="1424"/>
    <cellStyle name="20% - Accent1 16 4 2" xfId="1425"/>
    <cellStyle name="20% - Accent1 16 4 2 2" xfId="1426"/>
    <cellStyle name="20% - Accent1 16 4 3" xfId="1427"/>
    <cellStyle name="20% - Accent1 16 5" xfId="1428"/>
    <cellStyle name="20% - Accent1 16 5 2" xfId="1429"/>
    <cellStyle name="20% - Accent1 16 6" xfId="1430"/>
    <cellStyle name="20% - Accent1 16 7" xfId="1431"/>
    <cellStyle name="20% - Accent1 16 8" xfId="1432"/>
    <cellStyle name="20% - Accent1 16 9" xfId="1433"/>
    <cellStyle name="20% - Accent1 16_PNF Disclosure Summary 063011" xfId="1434"/>
    <cellStyle name="20% - Accent1 17" xfId="1435"/>
    <cellStyle name="20% - Accent1 17 10" xfId="1436"/>
    <cellStyle name="20% - Accent1 17 11" xfId="1437"/>
    <cellStyle name="20% - Accent1 17 12" xfId="1438"/>
    <cellStyle name="20% - Accent1 17 13" xfId="1439"/>
    <cellStyle name="20% - Accent1 17 14" xfId="1440"/>
    <cellStyle name="20% - Accent1 17 15" xfId="1441"/>
    <cellStyle name="20% - Accent1 17 16" xfId="1442"/>
    <cellStyle name="20% - Accent1 17 2" xfId="1443"/>
    <cellStyle name="20% - Accent1 17 2 10" xfId="1444"/>
    <cellStyle name="20% - Accent1 17 2 11" xfId="1445"/>
    <cellStyle name="20% - Accent1 17 2 12" xfId="1446"/>
    <cellStyle name="20% - Accent1 17 2 13" xfId="1447"/>
    <cellStyle name="20% - Accent1 17 2 14" xfId="1448"/>
    <cellStyle name="20% - Accent1 17 2 15" xfId="1449"/>
    <cellStyle name="20% - Accent1 17 2 2" xfId="1450"/>
    <cellStyle name="20% - Accent1 17 2 2 2" xfId="1451"/>
    <cellStyle name="20% - Accent1 17 2 2 2 2" xfId="1452"/>
    <cellStyle name="20% - Accent1 17 2 2 3" xfId="1453"/>
    <cellStyle name="20% - Accent1 17 2 3" xfId="1454"/>
    <cellStyle name="20% - Accent1 17 2 3 2" xfId="1455"/>
    <cellStyle name="20% - Accent1 17 2 3 2 2" xfId="1456"/>
    <cellStyle name="20% - Accent1 17 2 3 3" xfId="1457"/>
    <cellStyle name="20% - Accent1 17 2 4" xfId="1458"/>
    <cellStyle name="20% - Accent1 17 2 4 2" xfId="1459"/>
    <cellStyle name="20% - Accent1 17 2 5" xfId="1460"/>
    <cellStyle name="20% - Accent1 17 2 6" xfId="1461"/>
    <cellStyle name="20% - Accent1 17 2 7" xfId="1462"/>
    <cellStyle name="20% - Accent1 17 2 8" xfId="1463"/>
    <cellStyle name="20% - Accent1 17 2 9" xfId="1464"/>
    <cellStyle name="20% - Accent1 17 2_PNF Disclosure Summary 063011" xfId="1465"/>
    <cellStyle name="20% - Accent1 17 3" xfId="1466"/>
    <cellStyle name="20% - Accent1 17 3 2" xfId="1467"/>
    <cellStyle name="20% - Accent1 17 3 2 2" xfId="1468"/>
    <cellStyle name="20% - Accent1 17 3 3" xfId="1469"/>
    <cellStyle name="20% - Accent1 17 4" xfId="1470"/>
    <cellStyle name="20% - Accent1 17 4 2" xfId="1471"/>
    <cellStyle name="20% - Accent1 17 4 2 2" xfId="1472"/>
    <cellStyle name="20% - Accent1 17 4 3" xfId="1473"/>
    <cellStyle name="20% - Accent1 17 5" xfId="1474"/>
    <cellStyle name="20% - Accent1 17 5 2" xfId="1475"/>
    <cellStyle name="20% - Accent1 17 6" xfId="1476"/>
    <cellStyle name="20% - Accent1 17 7" xfId="1477"/>
    <cellStyle name="20% - Accent1 17 8" xfId="1478"/>
    <cellStyle name="20% - Accent1 17 9" xfId="1479"/>
    <cellStyle name="20% - Accent1 17_PNF Disclosure Summary 063011" xfId="1480"/>
    <cellStyle name="20% - Accent1 18" xfId="1481"/>
    <cellStyle name="20% - Accent1 18 10" xfId="1482"/>
    <cellStyle name="20% - Accent1 18 11" xfId="1483"/>
    <cellStyle name="20% - Accent1 18 12" xfId="1484"/>
    <cellStyle name="20% - Accent1 18 13" xfId="1485"/>
    <cellStyle name="20% - Accent1 18 14" xfId="1486"/>
    <cellStyle name="20% - Accent1 18 15" xfId="1487"/>
    <cellStyle name="20% - Accent1 18 16" xfId="1488"/>
    <cellStyle name="20% - Accent1 18 2" xfId="1489"/>
    <cellStyle name="20% - Accent1 18 2 10" xfId="1490"/>
    <cellStyle name="20% - Accent1 18 2 11" xfId="1491"/>
    <cellStyle name="20% - Accent1 18 2 12" xfId="1492"/>
    <cellStyle name="20% - Accent1 18 2 13" xfId="1493"/>
    <cellStyle name="20% - Accent1 18 2 14" xfId="1494"/>
    <cellStyle name="20% - Accent1 18 2 15" xfId="1495"/>
    <cellStyle name="20% - Accent1 18 2 2" xfId="1496"/>
    <cellStyle name="20% - Accent1 18 2 2 2" xfId="1497"/>
    <cellStyle name="20% - Accent1 18 2 2 2 2" xfId="1498"/>
    <cellStyle name="20% - Accent1 18 2 2 3" xfId="1499"/>
    <cellStyle name="20% - Accent1 18 2 3" xfId="1500"/>
    <cellStyle name="20% - Accent1 18 2 3 2" xfId="1501"/>
    <cellStyle name="20% - Accent1 18 2 3 2 2" xfId="1502"/>
    <cellStyle name="20% - Accent1 18 2 3 3" xfId="1503"/>
    <cellStyle name="20% - Accent1 18 2 4" xfId="1504"/>
    <cellStyle name="20% - Accent1 18 2 4 2" xfId="1505"/>
    <cellStyle name="20% - Accent1 18 2 5" xfId="1506"/>
    <cellStyle name="20% - Accent1 18 2 6" xfId="1507"/>
    <cellStyle name="20% - Accent1 18 2 7" xfId="1508"/>
    <cellStyle name="20% - Accent1 18 2 8" xfId="1509"/>
    <cellStyle name="20% - Accent1 18 2 9" xfId="1510"/>
    <cellStyle name="20% - Accent1 18 2_PNF Disclosure Summary 063011" xfId="1511"/>
    <cellStyle name="20% - Accent1 18 3" xfId="1512"/>
    <cellStyle name="20% - Accent1 18 3 2" xfId="1513"/>
    <cellStyle name="20% - Accent1 18 3 2 2" xfId="1514"/>
    <cellStyle name="20% - Accent1 18 3 3" xfId="1515"/>
    <cellStyle name="20% - Accent1 18 4" xfId="1516"/>
    <cellStyle name="20% - Accent1 18 4 2" xfId="1517"/>
    <cellStyle name="20% - Accent1 18 4 2 2" xfId="1518"/>
    <cellStyle name="20% - Accent1 18 4 3" xfId="1519"/>
    <cellStyle name="20% - Accent1 18 5" xfId="1520"/>
    <cellStyle name="20% - Accent1 18 5 2" xfId="1521"/>
    <cellStyle name="20% - Accent1 18 6" xfId="1522"/>
    <cellStyle name="20% - Accent1 18 7" xfId="1523"/>
    <cellStyle name="20% - Accent1 18 8" xfId="1524"/>
    <cellStyle name="20% - Accent1 18 9" xfId="1525"/>
    <cellStyle name="20% - Accent1 18_PNF Disclosure Summary 063011" xfId="1526"/>
    <cellStyle name="20% - Accent1 19" xfId="1527"/>
    <cellStyle name="20% - Accent1 19 10" xfId="1528"/>
    <cellStyle name="20% - Accent1 19 11" xfId="1529"/>
    <cellStyle name="20% - Accent1 19 12" xfId="1530"/>
    <cellStyle name="20% - Accent1 19 13" xfId="1531"/>
    <cellStyle name="20% - Accent1 19 14" xfId="1532"/>
    <cellStyle name="20% - Accent1 19 15" xfId="1533"/>
    <cellStyle name="20% - Accent1 19 16" xfId="1534"/>
    <cellStyle name="20% - Accent1 19 2" xfId="1535"/>
    <cellStyle name="20% - Accent1 19 2 10" xfId="1536"/>
    <cellStyle name="20% - Accent1 19 2 11" xfId="1537"/>
    <cellStyle name="20% - Accent1 19 2 12" xfId="1538"/>
    <cellStyle name="20% - Accent1 19 2 13" xfId="1539"/>
    <cellStyle name="20% - Accent1 19 2 14" xfId="1540"/>
    <cellStyle name="20% - Accent1 19 2 15" xfId="1541"/>
    <cellStyle name="20% - Accent1 19 2 2" xfId="1542"/>
    <cellStyle name="20% - Accent1 19 2 2 2" xfId="1543"/>
    <cellStyle name="20% - Accent1 19 2 2 2 2" xfId="1544"/>
    <cellStyle name="20% - Accent1 19 2 2 3" xfId="1545"/>
    <cellStyle name="20% - Accent1 19 2 3" xfId="1546"/>
    <cellStyle name="20% - Accent1 19 2 3 2" xfId="1547"/>
    <cellStyle name="20% - Accent1 19 2 3 2 2" xfId="1548"/>
    <cellStyle name="20% - Accent1 19 2 3 3" xfId="1549"/>
    <cellStyle name="20% - Accent1 19 2 4" xfId="1550"/>
    <cellStyle name="20% - Accent1 19 2 4 2" xfId="1551"/>
    <cellStyle name="20% - Accent1 19 2 5" xfId="1552"/>
    <cellStyle name="20% - Accent1 19 2 6" xfId="1553"/>
    <cellStyle name="20% - Accent1 19 2 7" xfId="1554"/>
    <cellStyle name="20% - Accent1 19 2 8" xfId="1555"/>
    <cellStyle name="20% - Accent1 19 2 9" xfId="1556"/>
    <cellStyle name="20% - Accent1 19 2_PNF Disclosure Summary 063011" xfId="1557"/>
    <cellStyle name="20% - Accent1 19 3" xfId="1558"/>
    <cellStyle name="20% - Accent1 19 3 2" xfId="1559"/>
    <cellStyle name="20% - Accent1 19 3 2 2" xfId="1560"/>
    <cellStyle name="20% - Accent1 19 3 3" xfId="1561"/>
    <cellStyle name="20% - Accent1 19 4" xfId="1562"/>
    <cellStyle name="20% - Accent1 19 4 2" xfId="1563"/>
    <cellStyle name="20% - Accent1 19 4 2 2" xfId="1564"/>
    <cellStyle name="20% - Accent1 19 4 3" xfId="1565"/>
    <cellStyle name="20% - Accent1 19 5" xfId="1566"/>
    <cellStyle name="20% - Accent1 19 5 2" xfId="1567"/>
    <cellStyle name="20% - Accent1 19 6" xfId="1568"/>
    <cellStyle name="20% - Accent1 19 7" xfId="1569"/>
    <cellStyle name="20% - Accent1 19 8" xfId="1570"/>
    <cellStyle name="20% - Accent1 19 9" xfId="1571"/>
    <cellStyle name="20% - Accent1 19_PNF Disclosure Summary 063011" xfId="1572"/>
    <cellStyle name="20% - Accent1 2" xfId="1573"/>
    <cellStyle name="20% - Accent1 2 10" xfId="1574"/>
    <cellStyle name="20% - Accent1 2 10 2" xfId="1575"/>
    <cellStyle name="20% - Accent1 2 10 2 2" xfId="1576"/>
    <cellStyle name="20% - Accent1 2 10 3" xfId="1577"/>
    <cellStyle name="20% - Accent1 2 11" xfId="1578"/>
    <cellStyle name="20% - Accent1 2 11 2" xfId="1579"/>
    <cellStyle name="20% - Accent1 2 12" xfId="1580"/>
    <cellStyle name="20% - Accent1 2 13" xfId="1581"/>
    <cellStyle name="20% - Accent1 2 14" xfId="1582"/>
    <cellStyle name="20% - Accent1 2 15" xfId="1583"/>
    <cellStyle name="20% - Accent1 2 16" xfId="1584"/>
    <cellStyle name="20% - Accent1 2 17" xfId="1585"/>
    <cellStyle name="20% - Accent1 2 18" xfId="1586"/>
    <cellStyle name="20% - Accent1 2 19" xfId="1587"/>
    <cellStyle name="20% - Accent1 2 2" xfId="1588"/>
    <cellStyle name="20% - Accent1 2 2 10" xfId="1589"/>
    <cellStyle name="20% - Accent1 2 2 11" xfId="1590"/>
    <cellStyle name="20% - Accent1 2 2 12" xfId="1591"/>
    <cellStyle name="20% - Accent1 2 2 13" xfId="1592"/>
    <cellStyle name="20% - Accent1 2 2 14" xfId="1593"/>
    <cellStyle name="20% - Accent1 2 2 15" xfId="1594"/>
    <cellStyle name="20% - Accent1 2 2 16" xfId="1595"/>
    <cellStyle name="20% - Accent1 2 2 2" xfId="1596"/>
    <cellStyle name="20% - Accent1 2 2 2 10" xfId="1597"/>
    <cellStyle name="20% - Accent1 2 2 2 11" xfId="1598"/>
    <cellStyle name="20% - Accent1 2 2 2 12" xfId="1599"/>
    <cellStyle name="20% - Accent1 2 2 2 13" xfId="1600"/>
    <cellStyle name="20% - Accent1 2 2 2 14" xfId="1601"/>
    <cellStyle name="20% - Accent1 2 2 2 15" xfId="1602"/>
    <cellStyle name="20% - Accent1 2 2 2 2" xfId="1603"/>
    <cellStyle name="20% - Accent1 2 2 2 2 2" xfId="1604"/>
    <cellStyle name="20% - Accent1 2 2 2 2 2 2" xfId="1605"/>
    <cellStyle name="20% - Accent1 2 2 2 2 3" xfId="1606"/>
    <cellStyle name="20% - Accent1 2 2 2 3" xfId="1607"/>
    <cellStyle name="20% - Accent1 2 2 2 3 2" xfId="1608"/>
    <cellStyle name="20% - Accent1 2 2 2 3 2 2" xfId="1609"/>
    <cellStyle name="20% - Accent1 2 2 2 3 3" xfId="1610"/>
    <cellStyle name="20% - Accent1 2 2 2 4" xfId="1611"/>
    <cellStyle name="20% - Accent1 2 2 2 4 2" xfId="1612"/>
    <cellStyle name="20% - Accent1 2 2 2 5" xfId="1613"/>
    <cellStyle name="20% - Accent1 2 2 2 6" xfId="1614"/>
    <cellStyle name="20% - Accent1 2 2 2 7" xfId="1615"/>
    <cellStyle name="20% - Accent1 2 2 2 8" xfId="1616"/>
    <cellStyle name="20% - Accent1 2 2 2 9" xfId="1617"/>
    <cellStyle name="20% - Accent1 2 2 2_PNF Disclosure Summary 063011" xfId="1618"/>
    <cellStyle name="20% - Accent1 2 2 3" xfId="1619"/>
    <cellStyle name="20% - Accent1 2 2 3 2" xfId="1620"/>
    <cellStyle name="20% - Accent1 2 2 3 2 2" xfId="1621"/>
    <cellStyle name="20% - Accent1 2 2 3 3" xfId="1622"/>
    <cellStyle name="20% - Accent1 2 2 4" xfId="1623"/>
    <cellStyle name="20% - Accent1 2 2 4 2" xfId="1624"/>
    <cellStyle name="20% - Accent1 2 2 4 2 2" xfId="1625"/>
    <cellStyle name="20% - Accent1 2 2 4 3" xfId="1626"/>
    <cellStyle name="20% - Accent1 2 2 5" xfId="1627"/>
    <cellStyle name="20% - Accent1 2 2 5 2" xfId="1628"/>
    <cellStyle name="20% - Accent1 2 2 6" xfId="1629"/>
    <cellStyle name="20% - Accent1 2 2 7" xfId="1630"/>
    <cellStyle name="20% - Accent1 2 2 8" xfId="1631"/>
    <cellStyle name="20% - Accent1 2 2 9" xfId="1632"/>
    <cellStyle name="20% - Accent1 2 2_PNF Disclosure Summary 063011" xfId="1633"/>
    <cellStyle name="20% - Accent1 2 20" xfId="1634"/>
    <cellStyle name="20% - Accent1 2 21" xfId="1635"/>
    <cellStyle name="20% - Accent1 2 22" xfId="1636"/>
    <cellStyle name="20% - Accent1 2 3" xfId="1637"/>
    <cellStyle name="20% - Accent1 2 3 10" xfId="1638"/>
    <cellStyle name="20% - Accent1 2 3 11" xfId="1639"/>
    <cellStyle name="20% - Accent1 2 3 12" xfId="1640"/>
    <cellStyle name="20% - Accent1 2 3 13" xfId="1641"/>
    <cellStyle name="20% - Accent1 2 3 14" xfId="1642"/>
    <cellStyle name="20% - Accent1 2 3 15" xfId="1643"/>
    <cellStyle name="20% - Accent1 2 3 16" xfId="1644"/>
    <cellStyle name="20% - Accent1 2 3 2" xfId="1645"/>
    <cellStyle name="20% - Accent1 2 3 2 10" xfId="1646"/>
    <cellStyle name="20% - Accent1 2 3 2 11" xfId="1647"/>
    <cellStyle name="20% - Accent1 2 3 2 12" xfId="1648"/>
    <cellStyle name="20% - Accent1 2 3 2 13" xfId="1649"/>
    <cellStyle name="20% - Accent1 2 3 2 14" xfId="1650"/>
    <cellStyle name="20% - Accent1 2 3 2 15" xfId="1651"/>
    <cellStyle name="20% - Accent1 2 3 2 2" xfId="1652"/>
    <cellStyle name="20% - Accent1 2 3 2 2 2" xfId="1653"/>
    <cellStyle name="20% - Accent1 2 3 2 2 2 2" xfId="1654"/>
    <cellStyle name="20% - Accent1 2 3 2 2 3" xfId="1655"/>
    <cellStyle name="20% - Accent1 2 3 2 3" xfId="1656"/>
    <cellStyle name="20% - Accent1 2 3 2 3 2" xfId="1657"/>
    <cellStyle name="20% - Accent1 2 3 2 3 2 2" xfId="1658"/>
    <cellStyle name="20% - Accent1 2 3 2 3 3" xfId="1659"/>
    <cellStyle name="20% - Accent1 2 3 2 4" xfId="1660"/>
    <cellStyle name="20% - Accent1 2 3 2 4 2" xfId="1661"/>
    <cellStyle name="20% - Accent1 2 3 2 5" xfId="1662"/>
    <cellStyle name="20% - Accent1 2 3 2 6" xfId="1663"/>
    <cellStyle name="20% - Accent1 2 3 2 7" xfId="1664"/>
    <cellStyle name="20% - Accent1 2 3 2 8" xfId="1665"/>
    <cellStyle name="20% - Accent1 2 3 2 9" xfId="1666"/>
    <cellStyle name="20% - Accent1 2 3 2_PNF Disclosure Summary 063011" xfId="1667"/>
    <cellStyle name="20% - Accent1 2 3 3" xfId="1668"/>
    <cellStyle name="20% - Accent1 2 3 3 2" xfId="1669"/>
    <cellStyle name="20% - Accent1 2 3 3 2 2" xfId="1670"/>
    <cellStyle name="20% - Accent1 2 3 3 3" xfId="1671"/>
    <cellStyle name="20% - Accent1 2 3 4" xfId="1672"/>
    <cellStyle name="20% - Accent1 2 3 4 2" xfId="1673"/>
    <cellStyle name="20% - Accent1 2 3 4 2 2" xfId="1674"/>
    <cellStyle name="20% - Accent1 2 3 4 3" xfId="1675"/>
    <cellStyle name="20% - Accent1 2 3 5" xfId="1676"/>
    <cellStyle name="20% - Accent1 2 3 5 2" xfId="1677"/>
    <cellStyle name="20% - Accent1 2 3 6" xfId="1678"/>
    <cellStyle name="20% - Accent1 2 3 7" xfId="1679"/>
    <cellStyle name="20% - Accent1 2 3 8" xfId="1680"/>
    <cellStyle name="20% - Accent1 2 3 9" xfId="1681"/>
    <cellStyle name="20% - Accent1 2 3_PNF Disclosure Summary 063011" xfId="1682"/>
    <cellStyle name="20% - Accent1 2 4" xfId="1683"/>
    <cellStyle name="20% - Accent1 2 4 10" xfId="1684"/>
    <cellStyle name="20% - Accent1 2 4 11" xfId="1685"/>
    <cellStyle name="20% - Accent1 2 4 12" xfId="1686"/>
    <cellStyle name="20% - Accent1 2 4 13" xfId="1687"/>
    <cellStyle name="20% - Accent1 2 4 14" xfId="1688"/>
    <cellStyle name="20% - Accent1 2 4 15" xfId="1689"/>
    <cellStyle name="20% - Accent1 2 4 16" xfId="1690"/>
    <cellStyle name="20% - Accent1 2 4 2" xfId="1691"/>
    <cellStyle name="20% - Accent1 2 4 2 10" xfId="1692"/>
    <cellStyle name="20% - Accent1 2 4 2 11" xfId="1693"/>
    <cellStyle name="20% - Accent1 2 4 2 12" xfId="1694"/>
    <cellStyle name="20% - Accent1 2 4 2 13" xfId="1695"/>
    <cellStyle name="20% - Accent1 2 4 2 14" xfId="1696"/>
    <cellStyle name="20% - Accent1 2 4 2 15" xfId="1697"/>
    <cellStyle name="20% - Accent1 2 4 2 2" xfId="1698"/>
    <cellStyle name="20% - Accent1 2 4 2 2 2" xfId="1699"/>
    <cellStyle name="20% - Accent1 2 4 2 2 2 2" xfId="1700"/>
    <cellStyle name="20% - Accent1 2 4 2 2 3" xfId="1701"/>
    <cellStyle name="20% - Accent1 2 4 2 3" xfId="1702"/>
    <cellStyle name="20% - Accent1 2 4 2 3 2" xfId="1703"/>
    <cellStyle name="20% - Accent1 2 4 2 3 2 2" xfId="1704"/>
    <cellStyle name="20% - Accent1 2 4 2 3 3" xfId="1705"/>
    <cellStyle name="20% - Accent1 2 4 2 4" xfId="1706"/>
    <cellStyle name="20% - Accent1 2 4 2 4 2" xfId="1707"/>
    <cellStyle name="20% - Accent1 2 4 2 5" xfId="1708"/>
    <cellStyle name="20% - Accent1 2 4 2 6" xfId="1709"/>
    <cellStyle name="20% - Accent1 2 4 2 7" xfId="1710"/>
    <cellStyle name="20% - Accent1 2 4 2 8" xfId="1711"/>
    <cellStyle name="20% - Accent1 2 4 2 9" xfId="1712"/>
    <cellStyle name="20% - Accent1 2 4 2_PNF Disclosure Summary 063011" xfId="1713"/>
    <cellStyle name="20% - Accent1 2 4 3" xfId="1714"/>
    <cellStyle name="20% - Accent1 2 4 3 2" xfId="1715"/>
    <cellStyle name="20% - Accent1 2 4 3 2 2" xfId="1716"/>
    <cellStyle name="20% - Accent1 2 4 3 3" xfId="1717"/>
    <cellStyle name="20% - Accent1 2 4 4" xfId="1718"/>
    <cellStyle name="20% - Accent1 2 4 4 2" xfId="1719"/>
    <cellStyle name="20% - Accent1 2 4 4 2 2" xfId="1720"/>
    <cellStyle name="20% - Accent1 2 4 4 3" xfId="1721"/>
    <cellStyle name="20% - Accent1 2 4 5" xfId="1722"/>
    <cellStyle name="20% - Accent1 2 4 5 2" xfId="1723"/>
    <cellStyle name="20% - Accent1 2 4 6" xfId="1724"/>
    <cellStyle name="20% - Accent1 2 4 7" xfId="1725"/>
    <cellStyle name="20% - Accent1 2 4 8" xfId="1726"/>
    <cellStyle name="20% - Accent1 2 4 9" xfId="1727"/>
    <cellStyle name="20% - Accent1 2 4_PNF Disclosure Summary 063011" xfId="1728"/>
    <cellStyle name="20% - Accent1 2 5" xfId="1729"/>
    <cellStyle name="20% - Accent1 2 5 10" xfId="1730"/>
    <cellStyle name="20% - Accent1 2 5 11" xfId="1731"/>
    <cellStyle name="20% - Accent1 2 5 12" xfId="1732"/>
    <cellStyle name="20% - Accent1 2 5 13" xfId="1733"/>
    <cellStyle name="20% - Accent1 2 5 14" xfId="1734"/>
    <cellStyle name="20% - Accent1 2 5 15" xfId="1735"/>
    <cellStyle name="20% - Accent1 2 5 16" xfId="1736"/>
    <cellStyle name="20% - Accent1 2 5 2" xfId="1737"/>
    <cellStyle name="20% - Accent1 2 5 2 10" xfId="1738"/>
    <cellStyle name="20% - Accent1 2 5 2 11" xfId="1739"/>
    <cellStyle name="20% - Accent1 2 5 2 12" xfId="1740"/>
    <cellStyle name="20% - Accent1 2 5 2 13" xfId="1741"/>
    <cellStyle name="20% - Accent1 2 5 2 14" xfId="1742"/>
    <cellStyle name="20% - Accent1 2 5 2 15" xfId="1743"/>
    <cellStyle name="20% - Accent1 2 5 2 2" xfId="1744"/>
    <cellStyle name="20% - Accent1 2 5 2 2 2" xfId="1745"/>
    <cellStyle name="20% - Accent1 2 5 2 2 2 2" xfId="1746"/>
    <cellStyle name="20% - Accent1 2 5 2 2 3" xfId="1747"/>
    <cellStyle name="20% - Accent1 2 5 2 3" xfId="1748"/>
    <cellStyle name="20% - Accent1 2 5 2 3 2" xfId="1749"/>
    <cellStyle name="20% - Accent1 2 5 2 3 2 2" xfId="1750"/>
    <cellStyle name="20% - Accent1 2 5 2 3 3" xfId="1751"/>
    <cellStyle name="20% - Accent1 2 5 2 4" xfId="1752"/>
    <cellStyle name="20% - Accent1 2 5 2 4 2" xfId="1753"/>
    <cellStyle name="20% - Accent1 2 5 2 5" xfId="1754"/>
    <cellStyle name="20% - Accent1 2 5 2 6" xfId="1755"/>
    <cellStyle name="20% - Accent1 2 5 2 7" xfId="1756"/>
    <cellStyle name="20% - Accent1 2 5 2 8" xfId="1757"/>
    <cellStyle name="20% - Accent1 2 5 2 9" xfId="1758"/>
    <cellStyle name="20% - Accent1 2 5 2_PNF Disclosure Summary 063011" xfId="1759"/>
    <cellStyle name="20% - Accent1 2 5 3" xfId="1760"/>
    <cellStyle name="20% - Accent1 2 5 3 2" xfId="1761"/>
    <cellStyle name="20% - Accent1 2 5 3 2 2" xfId="1762"/>
    <cellStyle name="20% - Accent1 2 5 3 3" xfId="1763"/>
    <cellStyle name="20% - Accent1 2 5 4" xfId="1764"/>
    <cellStyle name="20% - Accent1 2 5 4 2" xfId="1765"/>
    <cellStyle name="20% - Accent1 2 5 4 2 2" xfId="1766"/>
    <cellStyle name="20% - Accent1 2 5 4 3" xfId="1767"/>
    <cellStyle name="20% - Accent1 2 5 5" xfId="1768"/>
    <cellStyle name="20% - Accent1 2 5 5 2" xfId="1769"/>
    <cellStyle name="20% - Accent1 2 5 6" xfId="1770"/>
    <cellStyle name="20% - Accent1 2 5 7" xfId="1771"/>
    <cellStyle name="20% - Accent1 2 5 8" xfId="1772"/>
    <cellStyle name="20% - Accent1 2 5 9" xfId="1773"/>
    <cellStyle name="20% - Accent1 2 5_PNF Disclosure Summary 063011" xfId="1774"/>
    <cellStyle name="20% - Accent1 2 6" xfId="1775"/>
    <cellStyle name="20% - Accent1 2 6 10" xfId="1776"/>
    <cellStyle name="20% - Accent1 2 6 11" xfId="1777"/>
    <cellStyle name="20% - Accent1 2 6 12" xfId="1778"/>
    <cellStyle name="20% - Accent1 2 6 13" xfId="1779"/>
    <cellStyle name="20% - Accent1 2 6 14" xfId="1780"/>
    <cellStyle name="20% - Accent1 2 6 15" xfId="1781"/>
    <cellStyle name="20% - Accent1 2 6 16" xfId="1782"/>
    <cellStyle name="20% - Accent1 2 6 2" xfId="1783"/>
    <cellStyle name="20% - Accent1 2 6 2 10" xfId="1784"/>
    <cellStyle name="20% - Accent1 2 6 2 11" xfId="1785"/>
    <cellStyle name="20% - Accent1 2 6 2 12" xfId="1786"/>
    <cellStyle name="20% - Accent1 2 6 2 13" xfId="1787"/>
    <cellStyle name="20% - Accent1 2 6 2 14" xfId="1788"/>
    <cellStyle name="20% - Accent1 2 6 2 15" xfId="1789"/>
    <cellStyle name="20% - Accent1 2 6 2 2" xfId="1790"/>
    <cellStyle name="20% - Accent1 2 6 2 2 2" xfId="1791"/>
    <cellStyle name="20% - Accent1 2 6 2 2 2 2" xfId="1792"/>
    <cellStyle name="20% - Accent1 2 6 2 2 3" xfId="1793"/>
    <cellStyle name="20% - Accent1 2 6 2 3" xfId="1794"/>
    <cellStyle name="20% - Accent1 2 6 2 3 2" xfId="1795"/>
    <cellStyle name="20% - Accent1 2 6 2 3 2 2" xfId="1796"/>
    <cellStyle name="20% - Accent1 2 6 2 3 3" xfId="1797"/>
    <cellStyle name="20% - Accent1 2 6 2 4" xfId="1798"/>
    <cellStyle name="20% - Accent1 2 6 2 4 2" xfId="1799"/>
    <cellStyle name="20% - Accent1 2 6 2 5" xfId="1800"/>
    <cellStyle name="20% - Accent1 2 6 2 6" xfId="1801"/>
    <cellStyle name="20% - Accent1 2 6 2 7" xfId="1802"/>
    <cellStyle name="20% - Accent1 2 6 2 8" xfId="1803"/>
    <cellStyle name="20% - Accent1 2 6 2 9" xfId="1804"/>
    <cellStyle name="20% - Accent1 2 6 2_PNF Disclosure Summary 063011" xfId="1805"/>
    <cellStyle name="20% - Accent1 2 6 3" xfId="1806"/>
    <cellStyle name="20% - Accent1 2 6 3 2" xfId="1807"/>
    <cellStyle name="20% - Accent1 2 6 3 2 2" xfId="1808"/>
    <cellStyle name="20% - Accent1 2 6 3 3" xfId="1809"/>
    <cellStyle name="20% - Accent1 2 6 4" xfId="1810"/>
    <cellStyle name="20% - Accent1 2 6 4 2" xfId="1811"/>
    <cellStyle name="20% - Accent1 2 6 4 2 2" xfId="1812"/>
    <cellStyle name="20% - Accent1 2 6 4 3" xfId="1813"/>
    <cellStyle name="20% - Accent1 2 6 5" xfId="1814"/>
    <cellStyle name="20% - Accent1 2 6 5 2" xfId="1815"/>
    <cellStyle name="20% - Accent1 2 6 6" xfId="1816"/>
    <cellStyle name="20% - Accent1 2 6 7" xfId="1817"/>
    <cellStyle name="20% - Accent1 2 6 8" xfId="1818"/>
    <cellStyle name="20% - Accent1 2 6 9" xfId="1819"/>
    <cellStyle name="20% - Accent1 2 6_PNF Disclosure Summary 063011" xfId="1820"/>
    <cellStyle name="20% - Accent1 2 7" xfId="1821"/>
    <cellStyle name="20% - Accent1 2 7 10" xfId="1822"/>
    <cellStyle name="20% - Accent1 2 7 11" xfId="1823"/>
    <cellStyle name="20% - Accent1 2 7 12" xfId="1824"/>
    <cellStyle name="20% - Accent1 2 7 13" xfId="1825"/>
    <cellStyle name="20% - Accent1 2 7 14" xfId="1826"/>
    <cellStyle name="20% - Accent1 2 7 15" xfId="1827"/>
    <cellStyle name="20% - Accent1 2 7 16" xfId="1828"/>
    <cellStyle name="20% - Accent1 2 7 2" xfId="1829"/>
    <cellStyle name="20% - Accent1 2 7 2 10" xfId="1830"/>
    <cellStyle name="20% - Accent1 2 7 2 11" xfId="1831"/>
    <cellStyle name="20% - Accent1 2 7 2 12" xfId="1832"/>
    <cellStyle name="20% - Accent1 2 7 2 13" xfId="1833"/>
    <cellStyle name="20% - Accent1 2 7 2 14" xfId="1834"/>
    <cellStyle name="20% - Accent1 2 7 2 15" xfId="1835"/>
    <cellStyle name="20% - Accent1 2 7 2 2" xfId="1836"/>
    <cellStyle name="20% - Accent1 2 7 2 2 2" xfId="1837"/>
    <cellStyle name="20% - Accent1 2 7 2 2 2 2" xfId="1838"/>
    <cellStyle name="20% - Accent1 2 7 2 2 3" xfId="1839"/>
    <cellStyle name="20% - Accent1 2 7 2 3" xfId="1840"/>
    <cellStyle name="20% - Accent1 2 7 2 3 2" xfId="1841"/>
    <cellStyle name="20% - Accent1 2 7 2 3 2 2" xfId="1842"/>
    <cellStyle name="20% - Accent1 2 7 2 3 3" xfId="1843"/>
    <cellStyle name="20% - Accent1 2 7 2 4" xfId="1844"/>
    <cellStyle name="20% - Accent1 2 7 2 4 2" xfId="1845"/>
    <cellStyle name="20% - Accent1 2 7 2 5" xfId="1846"/>
    <cellStyle name="20% - Accent1 2 7 2 6" xfId="1847"/>
    <cellStyle name="20% - Accent1 2 7 2 7" xfId="1848"/>
    <cellStyle name="20% - Accent1 2 7 2 8" xfId="1849"/>
    <cellStyle name="20% - Accent1 2 7 2 9" xfId="1850"/>
    <cellStyle name="20% - Accent1 2 7 2_PNF Disclosure Summary 063011" xfId="1851"/>
    <cellStyle name="20% - Accent1 2 7 3" xfId="1852"/>
    <cellStyle name="20% - Accent1 2 7 3 2" xfId="1853"/>
    <cellStyle name="20% - Accent1 2 7 3 2 2" xfId="1854"/>
    <cellStyle name="20% - Accent1 2 7 3 3" xfId="1855"/>
    <cellStyle name="20% - Accent1 2 7 4" xfId="1856"/>
    <cellStyle name="20% - Accent1 2 7 4 2" xfId="1857"/>
    <cellStyle name="20% - Accent1 2 7 4 2 2" xfId="1858"/>
    <cellStyle name="20% - Accent1 2 7 4 3" xfId="1859"/>
    <cellStyle name="20% - Accent1 2 7 5" xfId="1860"/>
    <cellStyle name="20% - Accent1 2 7 5 2" xfId="1861"/>
    <cellStyle name="20% - Accent1 2 7 6" xfId="1862"/>
    <cellStyle name="20% - Accent1 2 7 7" xfId="1863"/>
    <cellStyle name="20% - Accent1 2 7 8" xfId="1864"/>
    <cellStyle name="20% - Accent1 2 7 9" xfId="1865"/>
    <cellStyle name="20% - Accent1 2 7_PNF Disclosure Summary 063011" xfId="1866"/>
    <cellStyle name="20% - Accent1 2 8" xfId="1867"/>
    <cellStyle name="20% - Accent1 2 8 10" xfId="1868"/>
    <cellStyle name="20% - Accent1 2 8 11" xfId="1869"/>
    <cellStyle name="20% - Accent1 2 8 12" xfId="1870"/>
    <cellStyle name="20% - Accent1 2 8 13" xfId="1871"/>
    <cellStyle name="20% - Accent1 2 8 14" xfId="1872"/>
    <cellStyle name="20% - Accent1 2 8 15" xfId="1873"/>
    <cellStyle name="20% - Accent1 2 8 2" xfId="1874"/>
    <cellStyle name="20% - Accent1 2 8 2 2" xfId="1875"/>
    <cellStyle name="20% - Accent1 2 8 2 2 2" xfId="1876"/>
    <cellStyle name="20% - Accent1 2 8 2 3" xfId="1877"/>
    <cellStyle name="20% - Accent1 2 8 3" xfId="1878"/>
    <cellStyle name="20% - Accent1 2 8 3 2" xfId="1879"/>
    <cellStyle name="20% - Accent1 2 8 3 2 2" xfId="1880"/>
    <cellStyle name="20% - Accent1 2 8 3 3" xfId="1881"/>
    <cellStyle name="20% - Accent1 2 8 4" xfId="1882"/>
    <cellStyle name="20% - Accent1 2 8 4 2" xfId="1883"/>
    <cellStyle name="20% - Accent1 2 8 5" xfId="1884"/>
    <cellStyle name="20% - Accent1 2 8 6" xfId="1885"/>
    <cellStyle name="20% - Accent1 2 8 7" xfId="1886"/>
    <cellStyle name="20% - Accent1 2 8 8" xfId="1887"/>
    <cellStyle name="20% - Accent1 2 8 9" xfId="1888"/>
    <cellStyle name="20% - Accent1 2 8_PNF Disclosure Summary 063011" xfId="1889"/>
    <cellStyle name="20% - Accent1 2 9" xfId="1890"/>
    <cellStyle name="20% - Accent1 2 9 2" xfId="1891"/>
    <cellStyle name="20% - Accent1 2 9 2 2" xfId="1892"/>
    <cellStyle name="20% - Accent1 2 9 3" xfId="1893"/>
    <cellStyle name="20% - Accent1 2_PNF Disclosure Summary 063011" xfId="1894"/>
    <cellStyle name="20% - Accent1 20" xfId="1895"/>
    <cellStyle name="20% - Accent1 20 10" xfId="1896"/>
    <cellStyle name="20% - Accent1 20 11" xfId="1897"/>
    <cellStyle name="20% - Accent1 20 12" xfId="1898"/>
    <cellStyle name="20% - Accent1 20 13" xfId="1899"/>
    <cellStyle name="20% - Accent1 20 14" xfId="1900"/>
    <cellStyle name="20% - Accent1 20 15" xfId="1901"/>
    <cellStyle name="20% - Accent1 20 2" xfId="1902"/>
    <cellStyle name="20% - Accent1 20 2 2" xfId="1903"/>
    <cellStyle name="20% - Accent1 20 2 2 2" xfId="1904"/>
    <cellStyle name="20% - Accent1 20 2 3" xfId="1905"/>
    <cellStyle name="20% - Accent1 20 3" xfId="1906"/>
    <cellStyle name="20% - Accent1 20 3 2" xfId="1907"/>
    <cellStyle name="20% - Accent1 20 3 2 2" xfId="1908"/>
    <cellStyle name="20% - Accent1 20 3 3" xfId="1909"/>
    <cellStyle name="20% - Accent1 20 4" xfId="1910"/>
    <cellStyle name="20% - Accent1 20 4 2" xfId="1911"/>
    <cellStyle name="20% - Accent1 20 5" xfId="1912"/>
    <cellStyle name="20% - Accent1 20 6" xfId="1913"/>
    <cellStyle name="20% - Accent1 20 7" xfId="1914"/>
    <cellStyle name="20% - Accent1 20 8" xfId="1915"/>
    <cellStyle name="20% - Accent1 20 9" xfId="1916"/>
    <cellStyle name="20% - Accent1 20_PNF Disclosure Summary 063011" xfId="1917"/>
    <cellStyle name="20% - Accent1 21" xfId="1918"/>
    <cellStyle name="20% - Accent1 21 2" xfId="1919"/>
    <cellStyle name="20% - Accent1 22" xfId="1920"/>
    <cellStyle name="20% - Accent1 23" xfId="1921"/>
    <cellStyle name="20% - Accent1 24" xfId="1922"/>
    <cellStyle name="20% - Accent1 25" xfId="1923"/>
    <cellStyle name="20% - Accent1 26" xfId="1924"/>
    <cellStyle name="20% - Accent1 27" xfId="1925"/>
    <cellStyle name="20% - Accent1 28" xfId="1926"/>
    <cellStyle name="20% - Accent1 29" xfId="1927"/>
    <cellStyle name="20% - Accent1 3" xfId="1928"/>
    <cellStyle name="20% - Accent1 3 10" xfId="1929"/>
    <cellStyle name="20% - Accent1 3 10 2" xfId="1930"/>
    <cellStyle name="20% - Accent1 3 10 2 2" xfId="1931"/>
    <cellStyle name="20% - Accent1 3 10 3" xfId="1932"/>
    <cellStyle name="20% - Accent1 3 11" xfId="1933"/>
    <cellStyle name="20% - Accent1 3 11 2" xfId="1934"/>
    <cellStyle name="20% - Accent1 3 12" xfId="1935"/>
    <cellStyle name="20% - Accent1 3 13" xfId="1936"/>
    <cellStyle name="20% - Accent1 3 14" xfId="1937"/>
    <cellStyle name="20% - Accent1 3 15" xfId="1938"/>
    <cellStyle name="20% - Accent1 3 16" xfId="1939"/>
    <cellStyle name="20% - Accent1 3 17" xfId="1940"/>
    <cellStyle name="20% - Accent1 3 18" xfId="1941"/>
    <cellStyle name="20% - Accent1 3 19" xfId="1942"/>
    <cellStyle name="20% - Accent1 3 2" xfId="1943"/>
    <cellStyle name="20% - Accent1 3 2 10" xfId="1944"/>
    <cellStyle name="20% - Accent1 3 2 11" xfId="1945"/>
    <cellStyle name="20% - Accent1 3 2 12" xfId="1946"/>
    <cellStyle name="20% - Accent1 3 2 13" xfId="1947"/>
    <cellStyle name="20% - Accent1 3 2 14" xfId="1948"/>
    <cellStyle name="20% - Accent1 3 2 15" xfId="1949"/>
    <cellStyle name="20% - Accent1 3 2 16" xfId="1950"/>
    <cellStyle name="20% - Accent1 3 2 2" xfId="1951"/>
    <cellStyle name="20% - Accent1 3 2 2 10" xfId="1952"/>
    <cellStyle name="20% - Accent1 3 2 2 11" xfId="1953"/>
    <cellStyle name="20% - Accent1 3 2 2 12" xfId="1954"/>
    <cellStyle name="20% - Accent1 3 2 2 13" xfId="1955"/>
    <cellStyle name="20% - Accent1 3 2 2 14" xfId="1956"/>
    <cellStyle name="20% - Accent1 3 2 2 15" xfId="1957"/>
    <cellStyle name="20% - Accent1 3 2 2 2" xfId="1958"/>
    <cellStyle name="20% - Accent1 3 2 2 2 2" xfId="1959"/>
    <cellStyle name="20% - Accent1 3 2 2 2 2 2" xfId="1960"/>
    <cellStyle name="20% - Accent1 3 2 2 2 3" xfId="1961"/>
    <cellStyle name="20% - Accent1 3 2 2 3" xfId="1962"/>
    <cellStyle name="20% - Accent1 3 2 2 3 2" xfId="1963"/>
    <cellStyle name="20% - Accent1 3 2 2 3 2 2" xfId="1964"/>
    <cellStyle name="20% - Accent1 3 2 2 3 3" xfId="1965"/>
    <cellStyle name="20% - Accent1 3 2 2 4" xfId="1966"/>
    <cellStyle name="20% - Accent1 3 2 2 4 2" xfId="1967"/>
    <cellStyle name="20% - Accent1 3 2 2 5" xfId="1968"/>
    <cellStyle name="20% - Accent1 3 2 2 6" xfId="1969"/>
    <cellStyle name="20% - Accent1 3 2 2 7" xfId="1970"/>
    <cellStyle name="20% - Accent1 3 2 2 8" xfId="1971"/>
    <cellStyle name="20% - Accent1 3 2 2 9" xfId="1972"/>
    <cellStyle name="20% - Accent1 3 2 2_PNF Disclosure Summary 063011" xfId="1973"/>
    <cellStyle name="20% - Accent1 3 2 3" xfId="1974"/>
    <cellStyle name="20% - Accent1 3 2 3 2" xfId="1975"/>
    <cellStyle name="20% - Accent1 3 2 3 2 2" xfId="1976"/>
    <cellStyle name="20% - Accent1 3 2 3 3" xfId="1977"/>
    <cellStyle name="20% - Accent1 3 2 4" xfId="1978"/>
    <cellStyle name="20% - Accent1 3 2 4 2" xfId="1979"/>
    <cellStyle name="20% - Accent1 3 2 4 2 2" xfId="1980"/>
    <cellStyle name="20% - Accent1 3 2 4 3" xfId="1981"/>
    <cellStyle name="20% - Accent1 3 2 5" xfId="1982"/>
    <cellStyle name="20% - Accent1 3 2 5 2" xfId="1983"/>
    <cellStyle name="20% - Accent1 3 2 6" xfId="1984"/>
    <cellStyle name="20% - Accent1 3 2 7" xfId="1985"/>
    <cellStyle name="20% - Accent1 3 2 8" xfId="1986"/>
    <cellStyle name="20% - Accent1 3 2 9" xfId="1987"/>
    <cellStyle name="20% - Accent1 3 2_PNF Disclosure Summary 063011" xfId="1988"/>
    <cellStyle name="20% - Accent1 3 20" xfId="1989"/>
    <cellStyle name="20% - Accent1 3 21" xfId="1990"/>
    <cellStyle name="20% - Accent1 3 22" xfId="1991"/>
    <cellStyle name="20% - Accent1 3 3" xfId="1992"/>
    <cellStyle name="20% - Accent1 3 3 10" xfId="1993"/>
    <cellStyle name="20% - Accent1 3 3 11" xfId="1994"/>
    <cellStyle name="20% - Accent1 3 3 12" xfId="1995"/>
    <cellStyle name="20% - Accent1 3 3 13" xfId="1996"/>
    <cellStyle name="20% - Accent1 3 3 14" xfId="1997"/>
    <cellStyle name="20% - Accent1 3 3 15" xfId="1998"/>
    <cellStyle name="20% - Accent1 3 3 16" xfId="1999"/>
    <cellStyle name="20% - Accent1 3 3 2" xfId="2000"/>
    <cellStyle name="20% - Accent1 3 3 2 10" xfId="2001"/>
    <cellStyle name="20% - Accent1 3 3 2 11" xfId="2002"/>
    <cellStyle name="20% - Accent1 3 3 2 12" xfId="2003"/>
    <cellStyle name="20% - Accent1 3 3 2 13" xfId="2004"/>
    <cellStyle name="20% - Accent1 3 3 2 14" xfId="2005"/>
    <cellStyle name="20% - Accent1 3 3 2 15" xfId="2006"/>
    <cellStyle name="20% - Accent1 3 3 2 2" xfId="2007"/>
    <cellStyle name="20% - Accent1 3 3 2 2 2" xfId="2008"/>
    <cellStyle name="20% - Accent1 3 3 2 2 2 2" xfId="2009"/>
    <cellStyle name="20% - Accent1 3 3 2 2 3" xfId="2010"/>
    <cellStyle name="20% - Accent1 3 3 2 3" xfId="2011"/>
    <cellStyle name="20% - Accent1 3 3 2 3 2" xfId="2012"/>
    <cellStyle name="20% - Accent1 3 3 2 3 2 2" xfId="2013"/>
    <cellStyle name="20% - Accent1 3 3 2 3 3" xfId="2014"/>
    <cellStyle name="20% - Accent1 3 3 2 4" xfId="2015"/>
    <cellStyle name="20% - Accent1 3 3 2 4 2" xfId="2016"/>
    <cellStyle name="20% - Accent1 3 3 2 5" xfId="2017"/>
    <cellStyle name="20% - Accent1 3 3 2 6" xfId="2018"/>
    <cellStyle name="20% - Accent1 3 3 2 7" xfId="2019"/>
    <cellStyle name="20% - Accent1 3 3 2 8" xfId="2020"/>
    <cellStyle name="20% - Accent1 3 3 2 9" xfId="2021"/>
    <cellStyle name="20% - Accent1 3 3 2_PNF Disclosure Summary 063011" xfId="2022"/>
    <cellStyle name="20% - Accent1 3 3 3" xfId="2023"/>
    <cellStyle name="20% - Accent1 3 3 3 2" xfId="2024"/>
    <cellStyle name="20% - Accent1 3 3 3 2 2" xfId="2025"/>
    <cellStyle name="20% - Accent1 3 3 3 3" xfId="2026"/>
    <cellStyle name="20% - Accent1 3 3 4" xfId="2027"/>
    <cellStyle name="20% - Accent1 3 3 4 2" xfId="2028"/>
    <cellStyle name="20% - Accent1 3 3 4 2 2" xfId="2029"/>
    <cellStyle name="20% - Accent1 3 3 4 3" xfId="2030"/>
    <cellStyle name="20% - Accent1 3 3 5" xfId="2031"/>
    <cellStyle name="20% - Accent1 3 3 5 2" xfId="2032"/>
    <cellStyle name="20% - Accent1 3 3 6" xfId="2033"/>
    <cellStyle name="20% - Accent1 3 3 7" xfId="2034"/>
    <cellStyle name="20% - Accent1 3 3 8" xfId="2035"/>
    <cellStyle name="20% - Accent1 3 3 9" xfId="2036"/>
    <cellStyle name="20% - Accent1 3 3_PNF Disclosure Summary 063011" xfId="2037"/>
    <cellStyle name="20% - Accent1 3 4" xfId="2038"/>
    <cellStyle name="20% - Accent1 3 4 10" xfId="2039"/>
    <cellStyle name="20% - Accent1 3 4 11" xfId="2040"/>
    <cellStyle name="20% - Accent1 3 4 12" xfId="2041"/>
    <cellStyle name="20% - Accent1 3 4 13" xfId="2042"/>
    <cellStyle name="20% - Accent1 3 4 14" xfId="2043"/>
    <cellStyle name="20% - Accent1 3 4 15" xfId="2044"/>
    <cellStyle name="20% - Accent1 3 4 16" xfId="2045"/>
    <cellStyle name="20% - Accent1 3 4 2" xfId="2046"/>
    <cellStyle name="20% - Accent1 3 4 2 10" xfId="2047"/>
    <cellStyle name="20% - Accent1 3 4 2 11" xfId="2048"/>
    <cellStyle name="20% - Accent1 3 4 2 12" xfId="2049"/>
    <cellStyle name="20% - Accent1 3 4 2 13" xfId="2050"/>
    <cellStyle name="20% - Accent1 3 4 2 14" xfId="2051"/>
    <cellStyle name="20% - Accent1 3 4 2 15" xfId="2052"/>
    <cellStyle name="20% - Accent1 3 4 2 2" xfId="2053"/>
    <cellStyle name="20% - Accent1 3 4 2 2 2" xfId="2054"/>
    <cellStyle name="20% - Accent1 3 4 2 2 2 2" xfId="2055"/>
    <cellStyle name="20% - Accent1 3 4 2 2 3" xfId="2056"/>
    <cellStyle name="20% - Accent1 3 4 2 3" xfId="2057"/>
    <cellStyle name="20% - Accent1 3 4 2 3 2" xfId="2058"/>
    <cellStyle name="20% - Accent1 3 4 2 3 2 2" xfId="2059"/>
    <cellStyle name="20% - Accent1 3 4 2 3 3" xfId="2060"/>
    <cellStyle name="20% - Accent1 3 4 2 4" xfId="2061"/>
    <cellStyle name="20% - Accent1 3 4 2 4 2" xfId="2062"/>
    <cellStyle name="20% - Accent1 3 4 2 5" xfId="2063"/>
    <cellStyle name="20% - Accent1 3 4 2 6" xfId="2064"/>
    <cellStyle name="20% - Accent1 3 4 2 7" xfId="2065"/>
    <cellStyle name="20% - Accent1 3 4 2 8" xfId="2066"/>
    <cellStyle name="20% - Accent1 3 4 2 9" xfId="2067"/>
    <cellStyle name="20% - Accent1 3 4 2_PNF Disclosure Summary 063011" xfId="2068"/>
    <cellStyle name="20% - Accent1 3 4 3" xfId="2069"/>
    <cellStyle name="20% - Accent1 3 4 3 2" xfId="2070"/>
    <cellStyle name="20% - Accent1 3 4 3 2 2" xfId="2071"/>
    <cellStyle name="20% - Accent1 3 4 3 3" xfId="2072"/>
    <cellStyle name="20% - Accent1 3 4 4" xfId="2073"/>
    <cellStyle name="20% - Accent1 3 4 4 2" xfId="2074"/>
    <cellStyle name="20% - Accent1 3 4 4 2 2" xfId="2075"/>
    <cellStyle name="20% - Accent1 3 4 4 3" xfId="2076"/>
    <cellStyle name="20% - Accent1 3 4 5" xfId="2077"/>
    <cellStyle name="20% - Accent1 3 4 5 2" xfId="2078"/>
    <cellStyle name="20% - Accent1 3 4 6" xfId="2079"/>
    <cellStyle name="20% - Accent1 3 4 7" xfId="2080"/>
    <cellStyle name="20% - Accent1 3 4 8" xfId="2081"/>
    <cellStyle name="20% - Accent1 3 4 9" xfId="2082"/>
    <cellStyle name="20% - Accent1 3 4_PNF Disclosure Summary 063011" xfId="2083"/>
    <cellStyle name="20% - Accent1 3 5" xfId="2084"/>
    <cellStyle name="20% - Accent1 3 5 10" xfId="2085"/>
    <cellStyle name="20% - Accent1 3 5 11" xfId="2086"/>
    <cellStyle name="20% - Accent1 3 5 12" xfId="2087"/>
    <cellStyle name="20% - Accent1 3 5 13" xfId="2088"/>
    <cellStyle name="20% - Accent1 3 5 14" xfId="2089"/>
    <cellStyle name="20% - Accent1 3 5 15" xfId="2090"/>
    <cellStyle name="20% - Accent1 3 5 16" xfId="2091"/>
    <cellStyle name="20% - Accent1 3 5 2" xfId="2092"/>
    <cellStyle name="20% - Accent1 3 5 2 10" xfId="2093"/>
    <cellStyle name="20% - Accent1 3 5 2 11" xfId="2094"/>
    <cellStyle name="20% - Accent1 3 5 2 12" xfId="2095"/>
    <cellStyle name="20% - Accent1 3 5 2 13" xfId="2096"/>
    <cellStyle name="20% - Accent1 3 5 2 14" xfId="2097"/>
    <cellStyle name="20% - Accent1 3 5 2 15" xfId="2098"/>
    <cellStyle name="20% - Accent1 3 5 2 2" xfId="2099"/>
    <cellStyle name="20% - Accent1 3 5 2 2 2" xfId="2100"/>
    <cellStyle name="20% - Accent1 3 5 2 2 2 2" xfId="2101"/>
    <cellStyle name="20% - Accent1 3 5 2 2 3" xfId="2102"/>
    <cellStyle name="20% - Accent1 3 5 2 3" xfId="2103"/>
    <cellStyle name="20% - Accent1 3 5 2 3 2" xfId="2104"/>
    <cellStyle name="20% - Accent1 3 5 2 3 2 2" xfId="2105"/>
    <cellStyle name="20% - Accent1 3 5 2 3 3" xfId="2106"/>
    <cellStyle name="20% - Accent1 3 5 2 4" xfId="2107"/>
    <cellStyle name="20% - Accent1 3 5 2 4 2" xfId="2108"/>
    <cellStyle name="20% - Accent1 3 5 2 5" xfId="2109"/>
    <cellStyle name="20% - Accent1 3 5 2 6" xfId="2110"/>
    <cellStyle name="20% - Accent1 3 5 2 7" xfId="2111"/>
    <cellStyle name="20% - Accent1 3 5 2 8" xfId="2112"/>
    <cellStyle name="20% - Accent1 3 5 2 9" xfId="2113"/>
    <cellStyle name="20% - Accent1 3 5 2_PNF Disclosure Summary 063011" xfId="2114"/>
    <cellStyle name="20% - Accent1 3 5 3" xfId="2115"/>
    <cellStyle name="20% - Accent1 3 5 3 2" xfId="2116"/>
    <cellStyle name="20% - Accent1 3 5 3 2 2" xfId="2117"/>
    <cellStyle name="20% - Accent1 3 5 3 3" xfId="2118"/>
    <cellStyle name="20% - Accent1 3 5 4" xfId="2119"/>
    <cellStyle name="20% - Accent1 3 5 4 2" xfId="2120"/>
    <cellStyle name="20% - Accent1 3 5 4 2 2" xfId="2121"/>
    <cellStyle name="20% - Accent1 3 5 4 3" xfId="2122"/>
    <cellStyle name="20% - Accent1 3 5 5" xfId="2123"/>
    <cellStyle name="20% - Accent1 3 5 5 2" xfId="2124"/>
    <cellStyle name="20% - Accent1 3 5 6" xfId="2125"/>
    <cellStyle name="20% - Accent1 3 5 7" xfId="2126"/>
    <cellStyle name="20% - Accent1 3 5 8" xfId="2127"/>
    <cellStyle name="20% - Accent1 3 5 9" xfId="2128"/>
    <cellStyle name="20% - Accent1 3 5_PNF Disclosure Summary 063011" xfId="2129"/>
    <cellStyle name="20% - Accent1 3 6" xfId="2130"/>
    <cellStyle name="20% - Accent1 3 6 10" xfId="2131"/>
    <cellStyle name="20% - Accent1 3 6 11" xfId="2132"/>
    <cellStyle name="20% - Accent1 3 6 12" xfId="2133"/>
    <cellStyle name="20% - Accent1 3 6 13" xfId="2134"/>
    <cellStyle name="20% - Accent1 3 6 14" xfId="2135"/>
    <cellStyle name="20% - Accent1 3 6 15" xfId="2136"/>
    <cellStyle name="20% - Accent1 3 6 16" xfId="2137"/>
    <cellStyle name="20% - Accent1 3 6 2" xfId="2138"/>
    <cellStyle name="20% - Accent1 3 6 2 10" xfId="2139"/>
    <cellStyle name="20% - Accent1 3 6 2 11" xfId="2140"/>
    <cellStyle name="20% - Accent1 3 6 2 12" xfId="2141"/>
    <cellStyle name="20% - Accent1 3 6 2 13" xfId="2142"/>
    <cellStyle name="20% - Accent1 3 6 2 14" xfId="2143"/>
    <cellStyle name="20% - Accent1 3 6 2 15" xfId="2144"/>
    <cellStyle name="20% - Accent1 3 6 2 2" xfId="2145"/>
    <cellStyle name="20% - Accent1 3 6 2 2 2" xfId="2146"/>
    <cellStyle name="20% - Accent1 3 6 2 2 2 2" xfId="2147"/>
    <cellStyle name="20% - Accent1 3 6 2 2 3" xfId="2148"/>
    <cellStyle name="20% - Accent1 3 6 2 3" xfId="2149"/>
    <cellStyle name="20% - Accent1 3 6 2 3 2" xfId="2150"/>
    <cellStyle name="20% - Accent1 3 6 2 3 2 2" xfId="2151"/>
    <cellStyle name="20% - Accent1 3 6 2 3 3" xfId="2152"/>
    <cellStyle name="20% - Accent1 3 6 2 4" xfId="2153"/>
    <cellStyle name="20% - Accent1 3 6 2 4 2" xfId="2154"/>
    <cellStyle name="20% - Accent1 3 6 2 5" xfId="2155"/>
    <cellStyle name="20% - Accent1 3 6 2 6" xfId="2156"/>
    <cellStyle name="20% - Accent1 3 6 2 7" xfId="2157"/>
    <cellStyle name="20% - Accent1 3 6 2 8" xfId="2158"/>
    <cellStyle name="20% - Accent1 3 6 2 9" xfId="2159"/>
    <cellStyle name="20% - Accent1 3 6 2_PNF Disclosure Summary 063011" xfId="2160"/>
    <cellStyle name="20% - Accent1 3 6 3" xfId="2161"/>
    <cellStyle name="20% - Accent1 3 6 3 2" xfId="2162"/>
    <cellStyle name="20% - Accent1 3 6 3 2 2" xfId="2163"/>
    <cellStyle name="20% - Accent1 3 6 3 3" xfId="2164"/>
    <cellStyle name="20% - Accent1 3 6 4" xfId="2165"/>
    <cellStyle name="20% - Accent1 3 6 4 2" xfId="2166"/>
    <cellStyle name="20% - Accent1 3 6 4 2 2" xfId="2167"/>
    <cellStyle name="20% - Accent1 3 6 4 3" xfId="2168"/>
    <cellStyle name="20% - Accent1 3 6 5" xfId="2169"/>
    <cellStyle name="20% - Accent1 3 6 5 2" xfId="2170"/>
    <cellStyle name="20% - Accent1 3 6 6" xfId="2171"/>
    <cellStyle name="20% - Accent1 3 6 7" xfId="2172"/>
    <cellStyle name="20% - Accent1 3 6 8" xfId="2173"/>
    <cellStyle name="20% - Accent1 3 6 9" xfId="2174"/>
    <cellStyle name="20% - Accent1 3 6_PNF Disclosure Summary 063011" xfId="2175"/>
    <cellStyle name="20% - Accent1 3 7" xfId="2176"/>
    <cellStyle name="20% - Accent1 3 7 10" xfId="2177"/>
    <cellStyle name="20% - Accent1 3 7 11" xfId="2178"/>
    <cellStyle name="20% - Accent1 3 7 12" xfId="2179"/>
    <cellStyle name="20% - Accent1 3 7 13" xfId="2180"/>
    <cellStyle name="20% - Accent1 3 7 14" xfId="2181"/>
    <cellStyle name="20% - Accent1 3 7 15" xfId="2182"/>
    <cellStyle name="20% - Accent1 3 7 16" xfId="2183"/>
    <cellStyle name="20% - Accent1 3 7 2" xfId="2184"/>
    <cellStyle name="20% - Accent1 3 7 2 10" xfId="2185"/>
    <cellStyle name="20% - Accent1 3 7 2 11" xfId="2186"/>
    <cellStyle name="20% - Accent1 3 7 2 12" xfId="2187"/>
    <cellStyle name="20% - Accent1 3 7 2 13" xfId="2188"/>
    <cellStyle name="20% - Accent1 3 7 2 14" xfId="2189"/>
    <cellStyle name="20% - Accent1 3 7 2 15" xfId="2190"/>
    <cellStyle name="20% - Accent1 3 7 2 2" xfId="2191"/>
    <cellStyle name="20% - Accent1 3 7 2 2 2" xfId="2192"/>
    <cellStyle name="20% - Accent1 3 7 2 2 2 2" xfId="2193"/>
    <cellStyle name="20% - Accent1 3 7 2 2 3" xfId="2194"/>
    <cellStyle name="20% - Accent1 3 7 2 3" xfId="2195"/>
    <cellStyle name="20% - Accent1 3 7 2 3 2" xfId="2196"/>
    <cellStyle name="20% - Accent1 3 7 2 3 2 2" xfId="2197"/>
    <cellStyle name="20% - Accent1 3 7 2 3 3" xfId="2198"/>
    <cellStyle name="20% - Accent1 3 7 2 4" xfId="2199"/>
    <cellStyle name="20% - Accent1 3 7 2 4 2" xfId="2200"/>
    <cellStyle name="20% - Accent1 3 7 2 5" xfId="2201"/>
    <cellStyle name="20% - Accent1 3 7 2 6" xfId="2202"/>
    <cellStyle name="20% - Accent1 3 7 2 7" xfId="2203"/>
    <cellStyle name="20% - Accent1 3 7 2 8" xfId="2204"/>
    <cellStyle name="20% - Accent1 3 7 2 9" xfId="2205"/>
    <cellStyle name="20% - Accent1 3 7 2_PNF Disclosure Summary 063011" xfId="2206"/>
    <cellStyle name="20% - Accent1 3 7 3" xfId="2207"/>
    <cellStyle name="20% - Accent1 3 7 3 2" xfId="2208"/>
    <cellStyle name="20% - Accent1 3 7 3 2 2" xfId="2209"/>
    <cellStyle name="20% - Accent1 3 7 3 3" xfId="2210"/>
    <cellStyle name="20% - Accent1 3 7 4" xfId="2211"/>
    <cellStyle name="20% - Accent1 3 7 4 2" xfId="2212"/>
    <cellStyle name="20% - Accent1 3 7 4 2 2" xfId="2213"/>
    <cellStyle name="20% - Accent1 3 7 4 3" xfId="2214"/>
    <cellStyle name="20% - Accent1 3 7 5" xfId="2215"/>
    <cellStyle name="20% - Accent1 3 7 5 2" xfId="2216"/>
    <cellStyle name="20% - Accent1 3 7 6" xfId="2217"/>
    <cellStyle name="20% - Accent1 3 7 7" xfId="2218"/>
    <cellStyle name="20% - Accent1 3 7 8" xfId="2219"/>
    <cellStyle name="20% - Accent1 3 7 9" xfId="2220"/>
    <cellStyle name="20% - Accent1 3 7_PNF Disclosure Summary 063011" xfId="2221"/>
    <cellStyle name="20% - Accent1 3 8" xfId="2222"/>
    <cellStyle name="20% - Accent1 3 8 10" xfId="2223"/>
    <cellStyle name="20% - Accent1 3 8 11" xfId="2224"/>
    <cellStyle name="20% - Accent1 3 8 12" xfId="2225"/>
    <cellStyle name="20% - Accent1 3 8 13" xfId="2226"/>
    <cellStyle name="20% - Accent1 3 8 14" xfId="2227"/>
    <cellStyle name="20% - Accent1 3 8 15" xfId="2228"/>
    <cellStyle name="20% - Accent1 3 8 2" xfId="2229"/>
    <cellStyle name="20% - Accent1 3 8 2 2" xfId="2230"/>
    <cellStyle name="20% - Accent1 3 8 2 2 2" xfId="2231"/>
    <cellStyle name="20% - Accent1 3 8 2 3" xfId="2232"/>
    <cellStyle name="20% - Accent1 3 8 3" xfId="2233"/>
    <cellStyle name="20% - Accent1 3 8 3 2" xfId="2234"/>
    <cellStyle name="20% - Accent1 3 8 3 2 2" xfId="2235"/>
    <cellStyle name="20% - Accent1 3 8 3 3" xfId="2236"/>
    <cellStyle name="20% - Accent1 3 8 4" xfId="2237"/>
    <cellStyle name="20% - Accent1 3 8 4 2" xfId="2238"/>
    <cellStyle name="20% - Accent1 3 8 5" xfId="2239"/>
    <cellStyle name="20% - Accent1 3 8 6" xfId="2240"/>
    <cellStyle name="20% - Accent1 3 8 7" xfId="2241"/>
    <cellStyle name="20% - Accent1 3 8 8" xfId="2242"/>
    <cellStyle name="20% - Accent1 3 8 9" xfId="2243"/>
    <cellStyle name="20% - Accent1 3 8_PNF Disclosure Summary 063011" xfId="2244"/>
    <cellStyle name="20% - Accent1 3 9" xfId="2245"/>
    <cellStyle name="20% - Accent1 3 9 2" xfId="2246"/>
    <cellStyle name="20% - Accent1 3 9 2 2" xfId="2247"/>
    <cellStyle name="20% - Accent1 3 9 3" xfId="2248"/>
    <cellStyle name="20% - Accent1 3_PNF Disclosure Summary 063011" xfId="2249"/>
    <cellStyle name="20% - Accent1 30" xfId="2250"/>
    <cellStyle name="20% - Accent1 31" xfId="2251"/>
    <cellStyle name="20% - Accent1 32" xfId="2252"/>
    <cellStyle name="20% - Accent1 4" xfId="2253"/>
    <cellStyle name="20% - Accent1 4 10" xfId="2254"/>
    <cellStyle name="20% - Accent1 4 10 2" xfId="2255"/>
    <cellStyle name="20% - Accent1 4 10 2 2" xfId="2256"/>
    <cellStyle name="20% - Accent1 4 10 3" xfId="2257"/>
    <cellStyle name="20% - Accent1 4 11" xfId="2258"/>
    <cellStyle name="20% - Accent1 4 11 2" xfId="2259"/>
    <cellStyle name="20% - Accent1 4 12" xfId="2260"/>
    <cellStyle name="20% - Accent1 4 13" xfId="2261"/>
    <cellStyle name="20% - Accent1 4 14" xfId="2262"/>
    <cellStyle name="20% - Accent1 4 15" xfId="2263"/>
    <cellStyle name="20% - Accent1 4 16" xfId="2264"/>
    <cellStyle name="20% - Accent1 4 17" xfId="2265"/>
    <cellStyle name="20% - Accent1 4 18" xfId="2266"/>
    <cellStyle name="20% - Accent1 4 19" xfId="2267"/>
    <cellStyle name="20% - Accent1 4 2" xfId="2268"/>
    <cellStyle name="20% - Accent1 4 2 10" xfId="2269"/>
    <cellStyle name="20% - Accent1 4 2 11" xfId="2270"/>
    <cellStyle name="20% - Accent1 4 2 12" xfId="2271"/>
    <cellStyle name="20% - Accent1 4 2 13" xfId="2272"/>
    <cellStyle name="20% - Accent1 4 2 14" xfId="2273"/>
    <cellStyle name="20% - Accent1 4 2 15" xfId="2274"/>
    <cellStyle name="20% - Accent1 4 2 16" xfId="2275"/>
    <cellStyle name="20% - Accent1 4 2 2" xfId="2276"/>
    <cellStyle name="20% - Accent1 4 2 2 10" xfId="2277"/>
    <cellStyle name="20% - Accent1 4 2 2 11" xfId="2278"/>
    <cellStyle name="20% - Accent1 4 2 2 12" xfId="2279"/>
    <cellStyle name="20% - Accent1 4 2 2 13" xfId="2280"/>
    <cellStyle name="20% - Accent1 4 2 2 14" xfId="2281"/>
    <cellStyle name="20% - Accent1 4 2 2 15" xfId="2282"/>
    <cellStyle name="20% - Accent1 4 2 2 2" xfId="2283"/>
    <cellStyle name="20% - Accent1 4 2 2 2 2" xfId="2284"/>
    <cellStyle name="20% - Accent1 4 2 2 2 2 2" xfId="2285"/>
    <cellStyle name="20% - Accent1 4 2 2 2 3" xfId="2286"/>
    <cellStyle name="20% - Accent1 4 2 2 3" xfId="2287"/>
    <cellStyle name="20% - Accent1 4 2 2 3 2" xfId="2288"/>
    <cellStyle name="20% - Accent1 4 2 2 3 2 2" xfId="2289"/>
    <cellStyle name="20% - Accent1 4 2 2 3 3" xfId="2290"/>
    <cellStyle name="20% - Accent1 4 2 2 4" xfId="2291"/>
    <cellStyle name="20% - Accent1 4 2 2 4 2" xfId="2292"/>
    <cellStyle name="20% - Accent1 4 2 2 5" xfId="2293"/>
    <cellStyle name="20% - Accent1 4 2 2 6" xfId="2294"/>
    <cellStyle name="20% - Accent1 4 2 2 7" xfId="2295"/>
    <cellStyle name="20% - Accent1 4 2 2 8" xfId="2296"/>
    <cellStyle name="20% - Accent1 4 2 2 9" xfId="2297"/>
    <cellStyle name="20% - Accent1 4 2 2_PNF Disclosure Summary 063011" xfId="2298"/>
    <cellStyle name="20% - Accent1 4 2 3" xfId="2299"/>
    <cellStyle name="20% - Accent1 4 2 3 2" xfId="2300"/>
    <cellStyle name="20% - Accent1 4 2 3 2 2" xfId="2301"/>
    <cellStyle name="20% - Accent1 4 2 3 3" xfId="2302"/>
    <cellStyle name="20% - Accent1 4 2 4" xfId="2303"/>
    <cellStyle name="20% - Accent1 4 2 4 2" xfId="2304"/>
    <cellStyle name="20% - Accent1 4 2 4 2 2" xfId="2305"/>
    <cellStyle name="20% - Accent1 4 2 4 3" xfId="2306"/>
    <cellStyle name="20% - Accent1 4 2 5" xfId="2307"/>
    <cellStyle name="20% - Accent1 4 2 5 2" xfId="2308"/>
    <cellStyle name="20% - Accent1 4 2 6" xfId="2309"/>
    <cellStyle name="20% - Accent1 4 2 7" xfId="2310"/>
    <cellStyle name="20% - Accent1 4 2 8" xfId="2311"/>
    <cellStyle name="20% - Accent1 4 2 9" xfId="2312"/>
    <cellStyle name="20% - Accent1 4 2_PNF Disclosure Summary 063011" xfId="2313"/>
    <cellStyle name="20% - Accent1 4 20" xfId="2314"/>
    <cellStyle name="20% - Accent1 4 21" xfId="2315"/>
    <cellStyle name="20% - Accent1 4 22" xfId="2316"/>
    <cellStyle name="20% - Accent1 4 3" xfId="2317"/>
    <cellStyle name="20% - Accent1 4 3 10" xfId="2318"/>
    <cellStyle name="20% - Accent1 4 3 11" xfId="2319"/>
    <cellStyle name="20% - Accent1 4 3 12" xfId="2320"/>
    <cellStyle name="20% - Accent1 4 3 13" xfId="2321"/>
    <cellStyle name="20% - Accent1 4 3 14" xfId="2322"/>
    <cellStyle name="20% - Accent1 4 3 15" xfId="2323"/>
    <cellStyle name="20% - Accent1 4 3 16" xfId="2324"/>
    <cellStyle name="20% - Accent1 4 3 2" xfId="2325"/>
    <cellStyle name="20% - Accent1 4 3 2 10" xfId="2326"/>
    <cellStyle name="20% - Accent1 4 3 2 11" xfId="2327"/>
    <cellStyle name="20% - Accent1 4 3 2 12" xfId="2328"/>
    <cellStyle name="20% - Accent1 4 3 2 13" xfId="2329"/>
    <cellStyle name="20% - Accent1 4 3 2 14" xfId="2330"/>
    <cellStyle name="20% - Accent1 4 3 2 15" xfId="2331"/>
    <cellStyle name="20% - Accent1 4 3 2 2" xfId="2332"/>
    <cellStyle name="20% - Accent1 4 3 2 2 2" xfId="2333"/>
    <cellStyle name="20% - Accent1 4 3 2 2 2 2" xfId="2334"/>
    <cellStyle name="20% - Accent1 4 3 2 2 3" xfId="2335"/>
    <cellStyle name="20% - Accent1 4 3 2 3" xfId="2336"/>
    <cellStyle name="20% - Accent1 4 3 2 3 2" xfId="2337"/>
    <cellStyle name="20% - Accent1 4 3 2 3 2 2" xfId="2338"/>
    <cellStyle name="20% - Accent1 4 3 2 3 3" xfId="2339"/>
    <cellStyle name="20% - Accent1 4 3 2 4" xfId="2340"/>
    <cellStyle name="20% - Accent1 4 3 2 4 2" xfId="2341"/>
    <cellStyle name="20% - Accent1 4 3 2 5" xfId="2342"/>
    <cellStyle name="20% - Accent1 4 3 2 6" xfId="2343"/>
    <cellStyle name="20% - Accent1 4 3 2 7" xfId="2344"/>
    <cellStyle name="20% - Accent1 4 3 2 8" xfId="2345"/>
    <cellStyle name="20% - Accent1 4 3 2 9" xfId="2346"/>
    <cellStyle name="20% - Accent1 4 3 2_PNF Disclosure Summary 063011" xfId="2347"/>
    <cellStyle name="20% - Accent1 4 3 3" xfId="2348"/>
    <cellStyle name="20% - Accent1 4 3 3 2" xfId="2349"/>
    <cellStyle name="20% - Accent1 4 3 3 2 2" xfId="2350"/>
    <cellStyle name="20% - Accent1 4 3 3 3" xfId="2351"/>
    <cellStyle name="20% - Accent1 4 3 4" xfId="2352"/>
    <cellStyle name="20% - Accent1 4 3 4 2" xfId="2353"/>
    <cellStyle name="20% - Accent1 4 3 4 2 2" xfId="2354"/>
    <cellStyle name="20% - Accent1 4 3 4 3" xfId="2355"/>
    <cellStyle name="20% - Accent1 4 3 5" xfId="2356"/>
    <cellStyle name="20% - Accent1 4 3 5 2" xfId="2357"/>
    <cellStyle name="20% - Accent1 4 3 6" xfId="2358"/>
    <cellStyle name="20% - Accent1 4 3 7" xfId="2359"/>
    <cellStyle name="20% - Accent1 4 3 8" xfId="2360"/>
    <cellStyle name="20% - Accent1 4 3 9" xfId="2361"/>
    <cellStyle name="20% - Accent1 4 3_PNF Disclosure Summary 063011" xfId="2362"/>
    <cellStyle name="20% - Accent1 4 4" xfId="2363"/>
    <cellStyle name="20% - Accent1 4 4 10" xfId="2364"/>
    <cellStyle name="20% - Accent1 4 4 11" xfId="2365"/>
    <cellStyle name="20% - Accent1 4 4 12" xfId="2366"/>
    <cellStyle name="20% - Accent1 4 4 13" xfId="2367"/>
    <cellStyle name="20% - Accent1 4 4 14" xfId="2368"/>
    <cellStyle name="20% - Accent1 4 4 15" xfId="2369"/>
    <cellStyle name="20% - Accent1 4 4 16" xfId="2370"/>
    <cellStyle name="20% - Accent1 4 4 2" xfId="2371"/>
    <cellStyle name="20% - Accent1 4 4 2 10" xfId="2372"/>
    <cellStyle name="20% - Accent1 4 4 2 11" xfId="2373"/>
    <cellStyle name="20% - Accent1 4 4 2 12" xfId="2374"/>
    <cellStyle name="20% - Accent1 4 4 2 13" xfId="2375"/>
    <cellStyle name="20% - Accent1 4 4 2 14" xfId="2376"/>
    <cellStyle name="20% - Accent1 4 4 2 15" xfId="2377"/>
    <cellStyle name="20% - Accent1 4 4 2 2" xfId="2378"/>
    <cellStyle name="20% - Accent1 4 4 2 2 2" xfId="2379"/>
    <cellStyle name="20% - Accent1 4 4 2 2 2 2" xfId="2380"/>
    <cellStyle name="20% - Accent1 4 4 2 2 3" xfId="2381"/>
    <cellStyle name="20% - Accent1 4 4 2 3" xfId="2382"/>
    <cellStyle name="20% - Accent1 4 4 2 3 2" xfId="2383"/>
    <cellStyle name="20% - Accent1 4 4 2 3 2 2" xfId="2384"/>
    <cellStyle name="20% - Accent1 4 4 2 3 3" xfId="2385"/>
    <cellStyle name="20% - Accent1 4 4 2 4" xfId="2386"/>
    <cellStyle name="20% - Accent1 4 4 2 4 2" xfId="2387"/>
    <cellStyle name="20% - Accent1 4 4 2 5" xfId="2388"/>
    <cellStyle name="20% - Accent1 4 4 2 6" xfId="2389"/>
    <cellStyle name="20% - Accent1 4 4 2 7" xfId="2390"/>
    <cellStyle name="20% - Accent1 4 4 2 8" xfId="2391"/>
    <cellStyle name="20% - Accent1 4 4 2 9" xfId="2392"/>
    <cellStyle name="20% - Accent1 4 4 2_PNF Disclosure Summary 063011" xfId="2393"/>
    <cellStyle name="20% - Accent1 4 4 3" xfId="2394"/>
    <cellStyle name="20% - Accent1 4 4 3 2" xfId="2395"/>
    <cellStyle name="20% - Accent1 4 4 3 2 2" xfId="2396"/>
    <cellStyle name="20% - Accent1 4 4 3 3" xfId="2397"/>
    <cellStyle name="20% - Accent1 4 4 4" xfId="2398"/>
    <cellStyle name="20% - Accent1 4 4 4 2" xfId="2399"/>
    <cellStyle name="20% - Accent1 4 4 4 2 2" xfId="2400"/>
    <cellStyle name="20% - Accent1 4 4 4 3" xfId="2401"/>
    <cellStyle name="20% - Accent1 4 4 5" xfId="2402"/>
    <cellStyle name="20% - Accent1 4 4 5 2" xfId="2403"/>
    <cellStyle name="20% - Accent1 4 4 6" xfId="2404"/>
    <cellStyle name="20% - Accent1 4 4 7" xfId="2405"/>
    <cellStyle name="20% - Accent1 4 4 8" xfId="2406"/>
    <cellStyle name="20% - Accent1 4 4 9" xfId="2407"/>
    <cellStyle name="20% - Accent1 4 4_PNF Disclosure Summary 063011" xfId="2408"/>
    <cellStyle name="20% - Accent1 4 5" xfId="2409"/>
    <cellStyle name="20% - Accent1 4 5 10" xfId="2410"/>
    <cellStyle name="20% - Accent1 4 5 11" xfId="2411"/>
    <cellStyle name="20% - Accent1 4 5 12" xfId="2412"/>
    <cellStyle name="20% - Accent1 4 5 13" xfId="2413"/>
    <cellStyle name="20% - Accent1 4 5 14" xfId="2414"/>
    <cellStyle name="20% - Accent1 4 5 15" xfId="2415"/>
    <cellStyle name="20% - Accent1 4 5 16" xfId="2416"/>
    <cellStyle name="20% - Accent1 4 5 2" xfId="2417"/>
    <cellStyle name="20% - Accent1 4 5 2 10" xfId="2418"/>
    <cellStyle name="20% - Accent1 4 5 2 11" xfId="2419"/>
    <cellStyle name="20% - Accent1 4 5 2 12" xfId="2420"/>
    <cellStyle name="20% - Accent1 4 5 2 13" xfId="2421"/>
    <cellStyle name="20% - Accent1 4 5 2 14" xfId="2422"/>
    <cellStyle name="20% - Accent1 4 5 2 15" xfId="2423"/>
    <cellStyle name="20% - Accent1 4 5 2 2" xfId="2424"/>
    <cellStyle name="20% - Accent1 4 5 2 2 2" xfId="2425"/>
    <cellStyle name="20% - Accent1 4 5 2 2 2 2" xfId="2426"/>
    <cellStyle name="20% - Accent1 4 5 2 2 3" xfId="2427"/>
    <cellStyle name="20% - Accent1 4 5 2 3" xfId="2428"/>
    <cellStyle name="20% - Accent1 4 5 2 3 2" xfId="2429"/>
    <cellStyle name="20% - Accent1 4 5 2 3 2 2" xfId="2430"/>
    <cellStyle name="20% - Accent1 4 5 2 3 3" xfId="2431"/>
    <cellStyle name="20% - Accent1 4 5 2 4" xfId="2432"/>
    <cellStyle name="20% - Accent1 4 5 2 4 2" xfId="2433"/>
    <cellStyle name="20% - Accent1 4 5 2 5" xfId="2434"/>
    <cellStyle name="20% - Accent1 4 5 2 6" xfId="2435"/>
    <cellStyle name="20% - Accent1 4 5 2 7" xfId="2436"/>
    <cellStyle name="20% - Accent1 4 5 2 8" xfId="2437"/>
    <cellStyle name="20% - Accent1 4 5 2 9" xfId="2438"/>
    <cellStyle name="20% - Accent1 4 5 2_PNF Disclosure Summary 063011" xfId="2439"/>
    <cellStyle name="20% - Accent1 4 5 3" xfId="2440"/>
    <cellStyle name="20% - Accent1 4 5 3 2" xfId="2441"/>
    <cellStyle name="20% - Accent1 4 5 3 2 2" xfId="2442"/>
    <cellStyle name="20% - Accent1 4 5 3 3" xfId="2443"/>
    <cellStyle name="20% - Accent1 4 5 4" xfId="2444"/>
    <cellStyle name="20% - Accent1 4 5 4 2" xfId="2445"/>
    <cellStyle name="20% - Accent1 4 5 4 2 2" xfId="2446"/>
    <cellStyle name="20% - Accent1 4 5 4 3" xfId="2447"/>
    <cellStyle name="20% - Accent1 4 5 5" xfId="2448"/>
    <cellStyle name="20% - Accent1 4 5 5 2" xfId="2449"/>
    <cellStyle name="20% - Accent1 4 5 6" xfId="2450"/>
    <cellStyle name="20% - Accent1 4 5 7" xfId="2451"/>
    <cellStyle name="20% - Accent1 4 5 8" xfId="2452"/>
    <cellStyle name="20% - Accent1 4 5 9" xfId="2453"/>
    <cellStyle name="20% - Accent1 4 5_PNF Disclosure Summary 063011" xfId="2454"/>
    <cellStyle name="20% - Accent1 4 6" xfId="2455"/>
    <cellStyle name="20% - Accent1 4 6 10" xfId="2456"/>
    <cellStyle name="20% - Accent1 4 6 11" xfId="2457"/>
    <cellStyle name="20% - Accent1 4 6 12" xfId="2458"/>
    <cellStyle name="20% - Accent1 4 6 13" xfId="2459"/>
    <cellStyle name="20% - Accent1 4 6 14" xfId="2460"/>
    <cellStyle name="20% - Accent1 4 6 15" xfId="2461"/>
    <cellStyle name="20% - Accent1 4 6 16" xfId="2462"/>
    <cellStyle name="20% - Accent1 4 6 2" xfId="2463"/>
    <cellStyle name="20% - Accent1 4 6 2 10" xfId="2464"/>
    <cellStyle name="20% - Accent1 4 6 2 11" xfId="2465"/>
    <cellStyle name="20% - Accent1 4 6 2 12" xfId="2466"/>
    <cellStyle name="20% - Accent1 4 6 2 13" xfId="2467"/>
    <cellStyle name="20% - Accent1 4 6 2 14" xfId="2468"/>
    <cellStyle name="20% - Accent1 4 6 2 15" xfId="2469"/>
    <cellStyle name="20% - Accent1 4 6 2 2" xfId="2470"/>
    <cellStyle name="20% - Accent1 4 6 2 2 2" xfId="2471"/>
    <cellStyle name="20% - Accent1 4 6 2 2 2 2" xfId="2472"/>
    <cellStyle name="20% - Accent1 4 6 2 2 3" xfId="2473"/>
    <cellStyle name="20% - Accent1 4 6 2 3" xfId="2474"/>
    <cellStyle name="20% - Accent1 4 6 2 3 2" xfId="2475"/>
    <cellStyle name="20% - Accent1 4 6 2 3 2 2" xfId="2476"/>
    <cellStyle name="20% - Accent1 4 6 2 3 3" xfId="2477"/>
    <cellStyle name="20% - Accent1 4 6 2 4" xfId="2478"/>
    <cellStyle name="20% - Accent1 4 6 2 4 2" xfId="2479"/>
    <cellStyle name="20% - Accent1 4 6 2 5" xfId="2480"/>
    <cellStyle name="20% - Accent1 4 6 2 6" xfId="2481"/>
    <cellStyle name="20% - Accent1 4 6 2 7" xfId="2482"/>
    <cellStyle name="20% - Accent1 4 6 2 8" xfId="2483"/>
    <cellStyle name="20% - Accent1 4 6 2 9" xfId="2484"/>
    <cellStyle name="20% - Accent1 4 6 2_PNF Disclosure Summary 063011" xfId="2485"/>
    <cellStyle name="20% - Accent1 4 6 3" xfId="2486"/>
    <cellStyle name="20% - Accent1 4 6 3 2" xfId="2487"/>
    <cellStyle name="20% - Accent1 4 6 3 2 2" xfId="2488"/>
    <cellStyle name="20% - Accent1 4 6 3 3" xfId="2489"/>
    <cellStyle name="20% - Accent1 4 6 4" xfId="2490"/>
    <cellStyle name="20% - Accent1 4 6 4 2" xfId="2491"/>
    <cellStyle name="20% - Accent1 4 6 4 2 2" xfId="2492"/>
    <cellStyle name="20% - Accent1 4 6 4 3" xfId="2493"/>
    <cellStyle name="20% - Accent1 4 6 5" xfId="2494"/>
    <cellStyle name="20% - Accent1 4 6 5 2" xfId="2495"/>
    <cellStyle name="20% - Accent1 4 6 6" xfId="2496"/>
    <cellStyle name="20% - Accent1 4 6 7" xfId="2497"/>
    <cellStyle name="20% - Accent1 4 6 8" xfId="2498"/>
    <cellStyle name="20% - Accent1 4 6 9" xfId="2499"/>
    <cellStyle name="20% - Accent1 4 6_PNF Disclosure Summary 063011" xfId="2500"/>
    <cellStyle name="20% - Accent1 4 7" xfId="2501"/>
    <cellStyle name="20% - Accent1 4 7 10" xfId="2502"/>
    <cellStyle name="20% - Accent1 4 7 11" xfId="2503"/>
    <cellStyle name="20% - Accent1 4 7 12" xfId="2504"/>
    <cellStyle name="20% - Accent1 4 7 13" xfId="2505"/>
    <cellStyle name="20% - Accent1 4 7 14" xfId="2506"/>
    <cellStyle name="20% - Accent1 4 7 15" xfId="2507"/>
    <cellStyle name="20% - Accent1 4 7 16" xfId="2508"/>
    <cellStyle name="20% - Accent1 4 7 2" xfId="2509"/>
    <cellStyle name="20% - Accent1 4 7 2 10" xfId="2510"/>
    <cellStyle name="20% - Accent1 4 7 2 11" xfId="2511"/>
    <cellStyle name="20% - Accent1 4 7 2 12" xfId="2512"/>
    <cellStyle name="20% - Accent1 4 7 2 13" xfId="2513"/>
    <cellStyle name="20% - Accent1 4 7 2 14" xfId="2514"/>
    <cellStyle name="20% - Accent1 4 7 2 15" xfId="2515"/>
    <cellStyle name="20% - Accent1 4 7 2 2" xfId="2516"/>
    <cellStyle name="20% - Accent1 4 7 2 2 2" xfId="2517"/>
    <cellStyle name="20% - Accent1 4 7 2 2 2 2" xfId="2518"/>
    <cellStyle name="20% - Accent1 4 7 2 2 3" xfId="2519"/>
    <cellStyle name="20% - Accent1 4 7 2 3" xfId="2520"/>
    <cellStyle name="20% - Accent1 4 7 2 3 2" xfId="2521"/>
    <cellStyle name="20% - Accent1 4 7 2 3 2 2" xfId="2522"/>
    <cellStyle name="20% - Accent1 4 7 2 3 3" xfId="2523"/>
    <cellStyle name="20% - Accent1 4 7 2 4" xfId="2524"/>
    <cellStyle name="20% - Accent1 4 7 2 4 2" xfId="2525"/>
    <cellStyle name="20% - Accent1 4 7 2 5" xfId="2526"/>
    <cellStyle name="20% - Accent1 4 7 2 6" xfId="2527"/>
    <cellStyle name="20% - Accent1 4 7 2 7" xfId="2528"/>
    <cellStyle name="20% - Accent1 4 7 2 8" xfId="2529"/>
    <cellStyle name="20% - Accent1 4 7 2 9" xfId="2530"/>
    <cellStyle name="20% - Accent1 4 7 2_PNF Disclosure Summary 063011" xfId="2531"/>
    <cellStyle name="20% - Accent1 4 7 3" xfId="2532"/>
    <cellStyle name="20% - Accent1 4 7 3 2" xfId="2533"/>
    <cellStyle name="20% - Accent1 4 7 3 2 2" xfId="2534"/>
    <cellStyle name="20% - Accent1 4 7 3 3" xfId="2535"/>
    <cellStyle name="20% - Accent1 4 7 4" xfId="2536"/>
    <cellStyle name="20% - Accent1 4 7 4 2" xfId="2537"/>
    <cellStyle name="20% - Accent1 4 7 4 2 2" xfId="2538"/>
    <cellStyle name="20% - Accent1 4 7 4 3" xfId="2539"/>
    <cellStyle name="20% - Accent1 4 7 5" xfId="2540"/>
    <cellStyle name="20% - Accent1 4 7 5 2" xfId="2541"/>
    <cellStyle name="20% - Accent1 4 7 6" xfId="2542"/>
    <cellStyle name="20% - Accent1 4 7 7" xfId="2543"/>
    <cellStyle name="20% - Accent1 4 7 8" xfId="2544"/>
    <cellStyle name="20% - Accent1 4 7 9" xfId="2545"/>
    <cellStyle name="20% - Accent1 4 7_PNF Disclosure Summary 063011" xfId="2546"/>
    <cellStyle name="20% - Accent1 4 8" xfId="2547"/>
    <cellStyle name="20% - Accent1 4 8 10" xfId="2548"/>
    <cellStyle name="20% - Accent1 4 8 11" xfId="2549"/>
    <cellStyle name="20% - Accent1 4 8 12" xfId="2550"/>
    <cellStyle name="20% - Accent1 4 8 13" xfId="2551"/>
    <cellStyle name="20% - Accent1 4 8 14" xfId="2552"/>
    <cellStyle name="20% - Accent1 4 8 15" xfId="2553"/>
    <cellStyle name="20% - Accent1 4 8 2" xfId="2554"/>
    <cellStyle name="20% - Accent1 4 8 2 2" xfId="2555"/>
    <cellStyle name="20% - Accent1 4 8 2 2 2" xfId="2556"/>
    <cellStyle name="20% - Accent1 4 8 2 3" xfId="2557"/>
    <cellStyle name="20% - Accent1 4 8 3" xfId="2558"/>
    <cellStyle name="20% - Accent1 4 8 3 2" xfId="2559"/>
    <cellStyle name="20% - Accent1 4 8 3 2 2" xfId="2560"/>
    <cellStyle name="20% - Accent1 4 8 3 3" xfId="2561"/>
    <cellStyle name="20% - Accent1 4 8 4" xfId="2562"/>
    <cellStyle name="20% - Accent1 4 8 4 2" xfId="2563"/>
    <cellStyle name="20% - Accent1 4 8 5" xfId="2564"/>
    <cellStyle name="20% - Accent1 4 8 6" xfId="2565"/>
    <cellStyle name="20% - Accent1 4 8 7" xfId="2566"/>
    <cellStyle name="20% - Accent1 4 8 8" xfId="2567"/>
    <cellStyle name="20% - Accent1 4 8 9" xfId="2568"/>
    <cellStyle name="20% - Accent1 4 8_PNF Disclosure Summary 063011" xfId="2569"/>
    <cellStyle name="20% - Accent1 4 9" xfId="2570"/>
    <cellStyle name="20% - Accent1 4 9 2" xfId="2571"/>
    <cellStyle name="20% - Accent1 4 9 2 2" xfId="2572"/>
    <cellStyle name="20% - Accent1 4 9 3" xfId="2573"/>
    <cellStyle name="20% - Accent1 4_PNF Disclosure Summary 063011" xfId="2574"/>
    <cellStyle name="20% - Accent1 5" xfId="2575"/>
    <cellStyle name="20% - Accent1 5 10" xfId="2576"/>
    <cellStyle name="20% - Accent1 5 10 2" xfId="2577"/>
    <cellStyle name="20% - Accent1 5 10 2 2" xfId="2578"/>
    <cellStyle name="20% - Accent1 5 10 3" xfId="2579"/>
    <cellStyle name="20% - Accent1 5 11" xfId="2580"/>
    <cellStyle name="20% - Accent1 5 11 2" xfId="2581"/>
    <cellStyle name="20% - Accent1 5 12" xfId="2582"/>
    <cellStyle name="20% - Accent1 5 13" xfId="2583"/>
    <cellStyle name="20% - Accent1 5 14" xfId="2584"/>
    <cellStyle name="20% - Accent1 5 15" xfId="2585"/>
    <cellStyle name="20% - Accent1 5 16" xfId="2586"/>
    <cellStyle name="20% - Accent1 5 17" xfId="2587"/>
    <cellStyle name="20% - Accent1 5 18" xfId="2588"/>
    <cellStyle name="20% - Accent1 5 19" xfId="2589"/>
    <cellStyle name="20% - Accent1 5 2" xfId="2590"/>
    <cellStyle name="20% - Accent1 5 2 10" xfId="2591"/>
    <cellStyle name="20% - Accent1 5 2 11" xfId="2592"/>
    <cellStyle name="20% - Accent1 5 2 12" xfId="2593"/>
    <cellStyle name="20% - Accent1 5 2 13" xfId="2594"/>
    <cellStyle name="20% - Accent1 5 2 14" xfId="2595"/>
    <cellStyle name="20% - Accent1 5 2 15" xfId="2596"/>
    <cellStyle name="20% - Accent1 5 2 16" xfId="2597"/>
    <cellStyle name="20% - Accent1 5 2 2" xfId="2598"/>
    <cellStyle name="20% - Accent1 5 2 2 10" xfId="2599"/>
    <cellStyle name="20% - Accent1 5 2 2 11" xfId="2600"/>
    <cellStyle name="20% - Accent1 5 2 2 12" xfId="2601"/>
    <cellStyle name="20% - Accent1 5 2 2 13" xfId="2602"/>
    <cellStyle name="20% - Accent1 5 2 2 14" xfId="2603"/>
    <cellStyle name="20% - Accent1 5 2 2 15" xfId="2604"/>
    <cellStyle name="20% - Accent1 5 2 2 2" xfId="2605"/>
    <cellStyle name="20% - Accent1 5 2 2 2 2" xfId="2606"/>
    <cellStyle name="20% - Accent1 5 2 2 2 2 2" xfId="2607"/>
    <cellStyle name="20% - Accent1 5 2 2 2 3" xfId="2608"/>
    <cellStyle name="20% - Accent1 5 2 2 3" xfId="2609"/>
    <cellStyle name="20% - Accent1 5 2 2 3 2" xfId="2610"/>
    <cellStyle name="20% - Accent1 5 2 2 3 2 2" xfId="2611"/>
    <cellStyle name="20% - Accent1 5 2 2 3 3" xfId="2612"/>
    <cellStyle name="20% - Accent1 5 2 2 4" xfId="2613"/>
    <cellStyle name="20% - Accent1 5 2 2 4 2" xfId="2614"/>
    <cellStyle name="20% - Accent1 5 2 2 5" xfId="2615"/>
    <cellStyle name="20% - Accent1 5 2 2 6" xfId="2616"/>
    <cellStyle name="20% - Accent1 5 2 2 7" xfId="2617"/>
    <cellStyle name="20% - Accent1 5 2 2 8" xfId="2618"/>
    <cellStyle name="20% - Accent1 5 2 2 9" xfId="2619"/>
    <cellStyle name="20% - Accent1 5 2 2_PNF Disclosure Summary 063011" xfId="2620"/>
    <cellStyle name="20% - Accent1 5 2 3" xfId="2621"/>
    <cellStyle name="20% - Accent1 5 2 3 2" xfId="2622"/>
    <cellStyle name="20% - Accent1 5 2 3 2 2" xfId="2623"/>
    <cellStyle name="20% - Accent1 5 2 3 3" xfId="2624"/>
    <cellStyle name="20% - Accent1 5 2 4" xfId="2625"/>
    <cellStyle name="20% - Accent1 5 2 4 2" xfId="2626"/>
    <cellStyle name="20% - Accent1 5 2 4 2 2" xfId="2627"/>
    <cellStyle name="20% - Accent1 5 2 4 3" xfId="2628"/>
    <cellStyle name="20% - Accent1 5 2 5" xfId="2629"/>
    <cellStyle name="20% - Accent1 5 2 5 2" xfId="2630"/>
    <cellStyle name="20% - Accent1 5 2 6" xfId="2631"/>
    <cellStyle name="20% - Accent1 5 2 7" xfId="2632"/>
    <cellStyle name="20% - Accent1 5 2 8" xfId="2633"/>
    <cellStyle name="20% - Accent1 5 2 9" xfId="2634"/>
    <cellStyle name="20% - Accent1 5 2_PNF Disclosure Summary 063011" xfId="2635"/>
    <cellStyle name="20% - Accent1 5 20" xfId="2636"/>
    <cellStyle name="20% - Accent1 5 21" xfId="2637"/>
    <cellStyle name="20% - Accent1 5 22" xfId="2638"/>
    <cellStyle name="20% - Accent1 5 3" xfId="2639"/>
    <cellStyle name="20% - Accent1 5 3 10" xfId="2640"/>
    <cellStyle name="20% - Accent1 5 3 11" xfId="2641"/>
    <cellStyle name="20% - Accent1 5 3 12" xfId="2642"/>
    <cellStyle name="20% - Accent1 5 3 13" xfId="2643"/>
    <cellStyle name="20% - Accent1 5 3 14" xfId="2644"/>
    <cellStyle name="20% - Accent1 5 3 15" xfId="2645"/>
    <cellStyle name="20% - Accent1 5 3 16" xfId="2646"/>
    <cellStyle name="20% - Accent1 5 3 2" xfId="2647"/>
    <cellStyle name="20% - Accent1 5 3 2 10" xfId="2648"/>
    <cellStyle name="20% - Accent1 5 3 2 11" xfId="2649"/>
    <cellStyle name="20% - Accent1 5 3 2 12" xfId="2650"/>
    <cellStyle name="20% - Accent1 5 3 2 13" xfId="2651"/>
    <cellStyle name="20% - Accent1 5 3 2 14" xfId="2652"/>
    <cellStyle name="20% - Accent1 5 3 2 15" xfId="2653"/>
    <cellStyle name="20% - Accent1 5 3 2 2" xfId="2654"/>
    <cellStyle name="20% - Accent1 5 3 2 2 2" xfId="2655"/>
    <cellStyle name="20% - Accent1 5 3 2 2 2 2" xfId="2656"/>
    <cellStyle name="20% - Accent1 5 3 2 2 3" xfId="2657"/>
    <cellStyle name="20% - Accent1 5 3 2 3" xfId="2658"/>
    <cellStyle name="20% - Accent1 5 3 2 3 2" xfId="2659"/>
    <cellStyle name="20% - Accent1 5 3 2 3 2 2" xfId="2660"/>
    <cellStyle name="20% - Accent1 5 3 2 3 3" xfId="2661"/>
    <cellStyle name="20% - Accent1 5 3 2 4" xfId="2662"/>
    <cellStyle name="20% - Accent1 5 3 2 4 2" xfId="2663"/>
    <cellStyle name="20% - Accent1 5 3 2 5" xfId="2664"/>
    <cellStyle name="20% - Accent1 5 3 2 6" xfId="2665"/>
    <cellStyle name="20% - Accent1 5 3 2 7" xfId="2666"/>
    <cellStyle name="20% - Accent1 5 3 2 8" xfId="2667"/>
    <cellStyle name="20% - Accent1 5 3 2 9" xfId="2668"/>
    <cellStyle name="20% - Accent1 5 3 2_PNF Disclosure Summary 063011" xfId="2669"/>
    <cellStyle name="20% - Accent1 5 3 3" xfId="2670"/>
    <cellStyle name="20% - Accent1 5 3 3 2" xfId="2671"/>
    <cellStyle name="20% - Accent1 5 3 3 2 2" xfId="2672"/>
    <cellStyle name="20% - Accent1 5 3 3 3" xfId="2673"/>
    <cellStyle name="20% - Accent1 5 3 4" xfId="2674"/>
    <cellStyle name="20% - Accent1 5 3 4 2" xfId="2675"/>
    <cellStyle name="20% - Accent1 5 3 4 2 2" xfId="2676"/>
    <cellStyle name="20% - Accent1 5 3 4 3" xfId="2677"/>
    <cellStyle name="20% - Accent1 5 3 5" xfId="2678"/>
    <cellStyle name="20% - Accent1 5 3 5 2" xfId="2679"/>
    <cellStyle name="20% - Accent1 5 3 6" xfId="2680"/>
    <cellStyle name="20% - Accent1 5 3 7" xfId="2681"/>
    <cellStyle name="20% - Accent1 5 3 8" xfId="2682"/>
    <cellStyle name="20% - Accent1 5 3 9" xfId="2683"/>
    <cellStyle name="20% - Accent1 5 3_PNF Disclosure Summary 063011" xfId="2684"/>
    <cellStyle name="20% - Accent1 5 4" xfId="2685"/>
    <cellStyle name="20% - Accent1 5 4 10" xfId="2686"/>
    <cellStyle name="20% - Accent1 5 4 11" xfId="2687"/>
    <cellStyle name="20% - Accent1 5 4 12" xfId="2688"/>
    <cellStyle name="20% - Accent1 5 4 13" xfId="2689"/>
    <cellStyle name="20% - Accent1 5 4 14" xfId="2690"/>
    <cellStyle name="20% - Accent1 5 4 15" xfId="2691"/>
    <cellStyle name="20% - Accent1 5 4 16" xfId="2692"/>
    <cellStyle name="20% - Accent1 5 4 2" xfId="2693"/>
    <cellStyle name="20% - Accent1 5 4 2 10" xfId="2694"/>
    <cellStyle name="20% - Accent1 5 4 2 11" xfId="2695"/>
    <cellStyle name="20% - Accent1 5 4 2 12" xfId="2696"/>
    <cellStyle name="20% - Accent1 5 4 2 13" xfId="2697"/>
    <cellStyle name="20% - Accent1 5 4 2 14" xfId="2698"/>
    <cellStyle name="20% - Accent1 5 4 2 15" xfId="2699"/>
    <cellStyle name="20% - Accent1 5 4 2 2" xfId="2700"/>
    <cellStyle name="20% - Accent1 5 4 2 2 2" xfId="2701"/>
    <cellStyle name="20% - Accent1 5 4 2 2 2 2" xfId="2702"/>
    <cellStyle name="20% - Accent1 5 4 2 2 3" xfId="2703"/>
    <cellStyle name="20% - Accent1 5 4 2 3" xfId="2704"/>
    <cellStyle name="20% - Accent1 5 4 2 3 2" xfId="2705"/>
    <cellStyle name="20% - Accent1 5 4 2 3 2 2" xfId="2706"/>
    <cellStyle name="20% - Accent1 5 4 2 3 3" xfId="2707"/>
    <cellStyle name="20% - Accent1 5 4 2 4" xfId="2708"/>
    <cellStyle name="20% - Accent1 5 4 2 4 2" xfId="2709"/>
    <cellStyle name="20% - Accent1 5 4 2 5" xfId="2710"/>
    <cellStyle name="20% - Accent1 5 4 2 6" xfId="2711"/>
    <cellStyle name="20% - Accent1 5 4 2 7" xfId="2712"/>
    <cellStyle name="20% - Accent1 5 4 2 8" xfId="2713"/>
    <cellStyle name="20% - Accent1 5 4 2 9" xfId="2714"/>
    <cellStyle name="20% - Accent1 5 4 2_PNF Disclosure Summary 063011" xfId="2715"/>
    <cellStyle name="20% - Accent1 5 4 3" xfId="2716"/>
    <cellStyle name="20% - Accent1 5 4 3 2" xfId="2717"/>
    <cellStyle name="20% - Accent1 5 4 3 2 2" xfId="2718"/>
    <cellStyle name="20% - Accent1 5 4 3 3" xfId="2719"/>
    <cellStyle name="20% - Accent1 5 4 4" xfId="2720"/>
    <cellStyle name="20% - Accent1 5 4 4 2" xfId="2721"/>
    <cellStyle name="20% - Accent1 5 4 4 2 2" xfId="2722"/>
    <cellStyle name="20% - Accent1 5 4 4 3" xfId="2723"/>
    <cellStyle name="20% - Accent1 5 4 5" xfId="2724"/>
    <cellStyle name="20% - Accent1 5 4 5 2" xfId="2725"/>
    <cellStyle name="20% - Accent1 5 4 6" xfId="2726"/>
    <cellStyle name="20% - Accent1 5 4 7" xfId="2727"/>
    <cellStyle name="20% - Accent1 5 4 8" xfId="2728"/>
    <cellStyle name="20% - Accent1 5 4 9" xfId="2729"/>
    <cellStyle name="20% - Accent1 5 4_PNF Disclosure Summary 063011" xfId="2730"/>
    <cellStyle name="20% - Accent1 5 5" xfId="2731"/>
    <cellStyle name="20% - Accent1 5 5 10" xfId="2732"/>
    <cellStyle name="20% - Accent1 5 5 11" xfId="2733"/>
    <cellStyle name="20% - Accent1 5 5 12" xfId="2734"/>
    <cellStyle name="20% - Accent1 5 5 13" xfId="2735"/>
    <cellStyle name="20% - Accent1 5 5 14" xfId="2736"/>
    <cellStyle name="20% - Accent1 5 5 15" xfId="2737"/>
    <cellStyle name="20% - Accent1 5 5 16" xfId="2738"/>
    <cellStyle name="20% - Accent1 5 5 2" xfId="2739"/>
    <cellStyle name="20% - Accent1 5 5 2 10" xfId="2740"/>
    <cellStyle name="20% - Accent1 5 5 2 11" xfId="2741"/>
    <cellStyle name="20% - Accent1 5 5 2 12" xfId="2742"/>
    <cellStyle name="20% - Accent1 5 5 2 13" xfId="2743"/>
    <cellStyle name="20% - Accent1 5 5 2 14" xfId="2744"/>
    <cellStyle name="20% - Accent1 5 5 2 15" xfId="2745"/>
    <cellStyle name="20% - Accent1 5 5 2 2" xfId="2746"/>
    <cellStyle name="20% - Accent1 5 5 2 2 2" xfId="2747"/>
    <cellStyle name="20% - Accent1 5 5 2 2 2 2" xfId="2748"/>
    <cellStyle name="20% - Accent1 5 5 2 2 3" xfId="2749"/>
    <cellStyle name="20% - Accent1 5 5 2 3" xfId="2750"/>
    <cellStyle name="20% - Accent1 5 5 2 3 2" xfId="2751"/>
    <cellStyle name="20% - Accent1 5 5 2 3 2 2" xfId="2752"/>
    <cellStyle name="20% - Accent1 5 5 2 3 3" xfId="2753"/>
    <cellStyle name="20% - Accent1 5 5 2 4" xfId="2754"/>
    <cellStyle name="20% - Accent1 5 5 2 4 2" xfId="2755"/>
    <cellStyle name="20% - Accent1 5 5 2 5" xfId="2756"/>
    <cellStyle name="20% - Accent1 5 5 2 6" xfId="2757"/>
    <cellStyle name="20% - Accent1 5 5 2 7" xfId="2758"/>
    <cellStyle name="20% - Accent1 5 5 2 8" xfId="2759"/>
    <cellStyle name="20% - Accent1 5 5 2 9" xfId="2760"/>
    <cellStyle name="20% - Accent1 5 5 2_PNF Disclosure Summary 063011" xfId="2761"/>
    <cellStyle name="20% - Accent1 5 5 3" xfId="2762"/>
    <cellStyle name="20% - Accent1 5 5 3 2" xfId="2763"/>
    <cellStyle name="20% - Accent1 5 5 3 2 2" xfId="2764"/>
    <cellStyle name="20% - Accent1 5 5 3 3" xfId="2765"/>
    <cellStyle name="20% - Accent1 5 5 4" xfId="2766"/>
    <cellStyle name="20% - Accent1 5 5 4 2" xfId="2767"/>
    <cellStyle name="20% - Accent1 5 5 4 2 2" xfId="2768"/>
    <cellStyle name="20% - Accent1 5 5 4 3" xfId="2769"/>
    <cellStyle name="20% - Accent1 5 5 5" xfId="2770"/>
    <cellStyle name="20% - Accent1 5 5 5 2" xfId="2771"/>
    <cellStyle name="20% - Accent1 5 5 6" xfId="2772"/>
    <cellStyle name="20% - Accent1 5 5 7" xfId="2773"/>
    <cellStyle name="20% - Accent1 5 5 8" xfId="2774"/>
    <cellStyle name="20% - Accent1 5 5 9" xfId="2775"/>
    <cellStyle name="20% - Accent1 5 5_PNF Disclosure Summary 063011" xfId="2776"/>
    <cellStyle name="20% - Accent1 5 6" xfId="2777"/>
    <cellStyle name="20% - Accent1 5 6 10" xfId="2778"/>
    <cellStyle name="20% - Accent1 5 6 11" xfId="2779"/>
    <cellStyle name="20% - Accent1 5 6 12" xfId="2780"/>
    <cellStyle name="20% - Accent1 5 6 13" xfId="2781"/>
    <cellStyle name="20% - Accent1 5 6 14" xfId="2782"/>
    <cellStyle name="20% - Accent1 5 6 15" xfId="2783"/>
    <cellStyle name="20% - Accent1 5 6 16" xfId="2784"/>
    <cellStyle name="20% - Accent1 5 6 2" xfId="2785"/>
    <cellStyle name="20% - Accent1 5 6 2 10" xfId="2786"/>
    <cellStyle name="20% - Accent1 5 6 2 11" xfId="2787"/>
    <cellStyle name="20% - Accent1 5 6 2 12" xfId="2788"/>
    <cellStyle name="20% - Accent1 5 6 2 13" xfId="2789"/>
    <cellStyle name="20% - Accent1 5 6 2 14" xfId="2790"/>
    <cellStyle name="20% - Accent1 5 6 2 15" xfId="2791"/>
    <cellStyle name="20% - Accent1 5 6 2 2" xfId="2792"/>
    <cellStyle name="20% - Accent1 5 6 2 2 2" xfId="2793"/>
    <cellStyle name="20% - Accent1 5 6 2 2 2 2" xfId="2794"/>
    <cellStyle name="20% - Accent1 5 6 2 2 3" xfId="2795"/>
    <cellStyle name="20% - Accent1 5 6 2 3" xfId="2796"/>
    <cellStyle name="20% - Accent1 5 6 2 3 2" xfId="2797"/>
    <cellStyle name="20% - Accent1 5 6 2 3 2 2" xfId="2798"/>
    <cellStyle name="20% - Accent1 5 6 2 3 3" xfId="2799"/>
    <cellStyle name="20% - Accent1 5 6 2 4" xfId="2800"/>
    <cellStyle name="20% - Accent1 5 6 2 4 2" xfId="2801"/>
    <cellStyle name="20% - Accent1 5 6 2 5" xfId="2802"/>
    <cellStyle name="20% - Accent1 5 6 2 6" xfId="2803"/>
    <cellStyle name="20% - Accent1 5 6 2 7" xfId="2804"/>
    <cellStyle name="20% - Accent1 5 6 2 8" xfId="2805"/>
    <cellStyle name="20% - Accent1 5 6 2 9" xfId="2806"/>
    <cellStyle name="20% - Accent1 5 6 2_PNF Disclosure Summary 063011" xfId="2807"/>
    <cellStyle name="20% - Accent1 5 6 3" xfId="2808"/>
    <cellStyle name="20% - Accent1 5 6 3 2" xfId="2809"/>
    <cellStyle name="20% - Accent1 5 6 3 2 2" xfId="2810"/>
    <cellStyle name="20% - Accent1 5 6 3 3" xfId="2811"/>
    <cellStyle name="20% - Accent1 5 6 4" xfId="2812"/>
    <cellStyle name="20% - Accent1 5 6 4 2" xfId="2813"/>
    <cellStyle name="20% - Accent1 5 6 4 2 2" xfId="2814"/>
    <cellStyle name="20% - Accent1 5 6 4 3" xfId="2815"/>
    <cellStyle name="20% - Accent1 5 6 5" xfId="2816"/>
    <cellStyle name="20% - Accent1 5 6 5 2" xfId="2817"/>
    <cellStyle name="20% - Accent1 5 6 6" xfId="2818"/>
    <cellStyle name="20% - Accent1 5 6 7" xfId="2819"/>
    <cellStyle name="20% - Accent1 5 6 8" xfId="2820"/>
    <cellStyle name="20% - Accent1 5 6 9" xfId="2821"/>
    <cellStyle name="20% - Accent1 5 6_PNF Disclosure Summary 063011" xfId="2822"/>
    <cellStyle name="20% - Accent1 5 7" xfId="2823"/>
    <cellStyle name="20% - Accent1 5 7 10" xfId="2824"/>
    <cellStyle name="20% - Accent1 5 7 11" xfId="2825"/>
    <cellStyle name="20% - Accent1 5 7 12" xfId="2826"/>
    <cellStyle name="20% - Accent1 5 7 13" xfId="2827"/>
    <cellStyle name="20% - Accent1 5 7 14" xfId="2828"/>
    <cellStyle name="20% - Accent1 5 7 15" xfId="2829"/>
    <cellStyle name="20% - Accent1 5 7 16" xfId="2830"/>
    <cellStyle name="20% - Accent1 5 7 2" xfId="2831"/>
    <cellStyle name="20% - Accent1 5 7 2 10" xfId="2832"/>
    <cellStyle name="20% - Accent1 5 7 2 11" xfId="2833"/>
    <cellStyle name="20% - Accent1 5 7 2 12" xfId="2834"/>
    <cellStyle name="20% - Accent1 5 7 2 13" xfId="2835"/>
    <cellStyle name="20% - Accent1 5 7 2 14" xfId="2836"/>
    <cellStyle name="20% - Accent1 5 7 2 15" xfId="2837"/>
    <cellStyle name="20% - Accent1 5 7 2 2" xfId="2838"/>
    <cellStyle name="20% - Accent1 5 7 2 2 2" xfId="2839"/>
    <cellStyle name="20% - Accent1 5 7 2 2 2 2" xfId="2840"/>
    <cellStyle name="20% - Accent1 5 7 2 2 3" xfId="2841"/>
    <cellStyle name="20% - Accent1 5 7 2 3" xfId="2842"/>
    <cellStyle name="20% - Accent1 5 7 2 3 2" xfId="2843"/>
    <cellStyle name="20% - Accent1 5 7 2 3 2 2" xfId="2844"/>
    <cellStyle name="20% - Accent1 5 7 2 3 3" xfId="2845"/>
    <cellStyle name="20% - Accent1 5 7 2 4" xfId="2846"/>
    <cellStyle name="20% - Accent1 5 7 2 4 2" xfId="2847"/>
    <cellStyle name="20% - Accent1 5 7 2 5" xfId="2848"/>
    <cellStyle name="20% - Accent1 5 7 2 6" xfId="2849"/>
    <cellStyle name="20% - Accent1 5 7 2 7" xfId="2850"/>
    <cellStyle name="20% - Accent1 5 7 2 8" xfId="2851"/>
    <cellStyle name="20% - Accent1 5 7 2 9" xfId="2852"/>
    <cellStyle name="20% - Accent1 5 7 2_PNF Disclosure Summary 063011" xfId="2853"/>
    <cellStyle name="20% - Accent1 5 7 3" xfId="2854"/>
    <cellStyle name="20% - Accent1 5 7 3 2" xfId="2855"/>
    <cellStyle name="20% - Accent1 5 7 3 2 2" xfId="2856"/>
    <cellStyle name="20% - Accent1 5 7 3 3" xfId="2857"/>
    <cellStyle name="20% - Accent1 5 7 4" xfId="2858"/>
    <cellStyle name="20% - Accent1 5 7 4 2" xfId="2859"/>
    <cellStyle name="20% - Accent1 5 7 4 2 2" xfId="2860"/>
    <cellStyle name="20% - Accent1 5 7 4 3" xfId="2861"/>
    <cellStyle name="20% - Accent1 5 7 5" xfId="2862"/>
    <cellStyle name="20% - Accent1 5 7 5 2" xfId="2863"/>
    <cellStyle name="20% - Accent1 5 7 6" xfId="2864"/>
    <cellStyle name="20% - Accent1 5 7 7" xfId="2865"/>
    <cellStyle name="20% - Accent1 5 7 8" xfId="2866"/>
    <cellStyle name="20% - Accent1 5 7 9" xfId="2867"/>
    <cellStyle name="20% - Accent1 5 7_PNF Disclosure Summary 063011" xfId="2868"/>
    <cellStyle name="20% - Accent1 5 8" xfId="2869"/>
    <cellStyle name="20% - Accent1 5 8 10" xfId="2870"/>
    <cellStyle name="20% - Accent1 5 8 11" xfId="2871"/>
    <cellStyle name="20% - Accent1 5 8 12" xfId="2872"/>
    <cellStyle name="20% - Accent1 5 8 13" xfId="2873"/>
    <cellStyle name="20% - Accent1 5 8 14" xfId="2874"/>
    <cellStyle name="20% - Accent1 5 8 15" xfId="2875"/>
    <cellStyle name="20% - Accent1 5 8 2" xfId="2876"/>
    <cellStyle name="20% - Accent1 5 8 2 2" xfId="2877"/>
    <cellStyle name="20% - Accent1 5 8 2 2 2" xfId="2878"/>
    <cellStyle name="20% - Accent1 5 8 2 3" xfId="2879"/>
    <cellStyle name="20% - Accent1 5 8 3" xfId="2880"/>
    <cellStyle name="20% - Accent1 5 8 3 2" xfId="2881"/>
    <cellStyle name="20% - Accent1 5 8 3 2 2" xfId="2882"/>
    <cellStyle name="20% - Accent1 5 8 3 3" xfId="2883"/>
    <cellStyle name="20% - Accent1 5 8 4" xfId="2884"/>
    <cellStyle name="20% - Accent1 5 8 4 2" xfId="2885"/>
    <cellStyle name="20% - Accent1 5 8 5" xfId="2886"/>
    <cellStyle name="20% - Accent1 5 8 6" xfId="2887"/>
    <cellStyle name="20% - Accent1 5 8 7" xfId="2888"/>
    <cellStyle name="20% - Accent1 5 8 8" xfId="2889"/>
    <cellStyle name="20% - Accent1 5 8 9" xfId="2890"/>
    <cellStyle name="20% - Accent1 5 8_PNF Disclosure Summary 063011" xfId="2891"/>
    <cellStyle name="20% - Accent1 5 9" xfId="2892"/>
    <cellStyle name="20% - Accent1 5 9 2" xfId="2893"/>
    <cellStyle name="20% - Accent1 5 9 2 2" xfId="2894"/>
    <cellStyle name="20% - Accent1 5 9 3" xfId="2895"/>
    <cellStyle name="20% - Accent1 5_PNF Disclosure Summary 063011" xfId="2896"/>
    <cellStyle name="20% - Accent1 6" xfId="2897"/>
    <cellStyle name="20% - Accent1 6 10" xfId="2898"/>
    <cellStyle name="20% - Accent1 6 10 2" xfId="2899"/>
    <cellStyle name="20% - Accent1 6 10 2 2" xfId="2900"/>
    <cellStyle name="20% - Accent1 6 10 3" xfId="2901"/>
    <cellStyle name="20% - Accent1 6 11" xfId="2902"/>
    <cellStyle name="20% - Accent1 6 11 2" xfId="2903"/>
    <cellStyle name="20% - Accent1 6 12" xfId="2904"/>
    <cellStyle name="20% - Accent1 6 13" xfId="2905"/>
    <cellStyle name="20% - Accent1 6 14" xfId="2906"/>
    <cellStyle name="20% - Accent1 6 15" xfId="2907"/>
    <cellStyle name="20% - Accent1 6 16" xfId="2908"/>
    <cellStyle name="20% - Accent1 6 17" xfId="2909"/>
    <cellStyle name="20% - Accent1 6 18" xfId="2910"/>
    <cellStyle name="20% - Accent1 6 19" xfId="2911"/>
    <cellStyle name="20% - Accent1 6 2" xfId="2912"/>
    <cellStyle name="20% - Accent1 6 2 10" xfId="2913"/>
    <cellStyle name="20% - Accent1 6 2 11" xfId="2914"/>
    <cellStyle name="20% - Accent1 6 2 12" xfId="2915"/>
    <cellStyle name="20% - Accent1 6 2 13" xfId="2916"/>
    <cellStyle name="20% - Accent1 6 2 14" xfId="2917"/>
    <cellStyle name="20% - Accent1 6 2 15" xfId="2918"/>
    <cellStyle name="20% - Accent1 6 2 16" xfId="2919"/>
    <cellStyle name="20% - Accent1 6 2 2" xfId="2920"/>
    <cellStyle name="20% - Accent1 6 2 2 10" xfId="2921"/>
    <cellStyle name="20% - Accent1 6 2 2 11" xfId="2922"/>
    <cellStyle name="20% - Accent1 6 2 2 12" xfId="2923"/>
    <cellStyle name="20% - Accent1 6 2 2 13" xfId="2924"/>
    <cellStyle name="20% - Accent1 6 2 2 14" xfId="2925"/>
    <cellStyle name="20% - Accent1 6 2 2 15" xfId="2926"/>
    <cellStyle name="20% - Accent1 6 2 2 2" xfId="2927"/>
    <cellStyle name="20% - Accent1 6 2 2 2 2" xfId="2928"/>
    <cellStyle name="20% - Accent1 6 2 2 2 2 2" xfId="2929"/>
    <cellStyle name="20% - Accent1 6 2 2 2 3" xfId="2930"/>
    <cellStyle name="20% - Accent1 6 2 2 3" xfId="2931"/>
    <cellStyle name="20% - Accent1 6 2 2 3 2" xfId="2932"/>
    <cellStyle name="20% - Accent1 6 2 2 3 2 2" xfId="2933"/>
    <cellStyle name="20% - Accent1 6 2 2 3 3" xfId="2934"/>
    <cellStyle name="20% - Accent1 6 2 2 4" xfId="2935"/>
    <cellStyle name="20% - Accent1 6 2 2 4 2" xfId="2936"/>
    <cellStyle name="20% - Accent1 6 2 2 5" xfId="2937"/>
    <cellStyle name="20% - Accent1 6 2 2 6" xfId="2938"/>
    <cellStyle name="20% - Accent1 6 2 2 7" xfId="2939"/>
    <cellStyle name="20% - Accent1 6 2 2 8" xfId="2940"/>
    <cellStyle name="20% - Accent1 6 2 2 9" xfId="2941"/>
    <cellStyle name="20% - Accent1 6 2 2_PNF Disclosure Summary 063011" xfId="2942"/>
    <cellStyle name="20% - Accent1 6 2 3" xfId="2943"/>
    <cellStyle name="20% - Accent1 6 2 3 2" xfId="2944"/>
    <cellStyle name="20% - Accent1 6 2 3 2 2" xfId="2945"/>
    <cellStyle name="20% - Accent1 6 2 3 3" xfId="2946"/>
    <cellStyle name="20% - Accent1 6 2 4" xfId="2947"/>
    <cellStyle name="20% - Accent1 6 2 4 2" xfId="2948"/>
    <cellStyle name="20% - Accent1 6 2 4 2 2" xfId="2949"/>
    <cellStyle name="20% - Accent1 6 2 4 3" xfId="2950"/>
    <cellStyle name="20% - Accent1 6 2 5" xfId="2951"/>
    <cellStyle name="20% - Accent1 6 2 5 2" xfId="2952"/>
    <cellStyle name="20% - Accent1 6 2 6" xfId="2953"/>
    <cellStyle name="20% - Accent1 6 2 7" xfId="2954"/>
    <cellStyle name="20% - Accent1 6 2 8" xfId="2955"/>
    <cellStyle name="20% - Accent1 6 2 9" xfId="2956"/>
    <cellStyle name="20% - Accent1 6 2_PNF Disclosure Summary 063011" xfId="2957"/>
    <cellStyle name="20% - Accent1 6 20" xfId="2958"/>
    <cellStyle name="20% - Accent1 6 21" xfId="2959"/>
    <cellStyle name="20% - Accent1 6 22" xfId="2960"/>
    <cellStyle name="20% - Accent1 6 3" xfId="2961"/>
    <cellStyle name="20% - Accent1 6 3 10" xfId="2962"/>
    <cellStyle name="20% - Accent1 6 3 11" xfId="2963"/>
    <cellStyle name="20% - Accent1 6 3 12" xfId="2964"/>
    <cellStyle name="20% - Accent1 6 3 13" xfId="2965"/>
    <cellStyle name="20% - Accent1 6 3 14" xfId="2966"/>
    <cellStyle name="20% - Accent1 6 3 15" xfId="2967"/>
    <cellStyle name="20% - Accent1 6 3 16" xfId="2968"/>
    <cellStyle name="20% - Accent1 6 3 2" xfId="2969"/>
    <cellStyle name="20% - Accent1 6 3 2 10" xfId="2970"/>
    <cellStyle name="20% - Accent1 6 3 2 11" xfId="2971"/>
    <cellStyle name="20% - Accent1 6 3 2 12" xfId="2972"/>
    <cellStyle name="20% - Accent1 6 3 2 13" xfId="2973"/>
    <cellStyle name="20% - Accent1 6 3 2 14" xfId="2974"/>
    <cellStyle name="20% - Accent1 6 3 2 15" xfId="2975"/>
    <cellStyle name="20% - Accent1 6 3 2 2" xfId="2976"/>
    <cellStyle name="20% - Accent1 6 3 2 2 2" xfId="2977"/>
    <cellStyle name="20% - Accent1 6 3 2 2 2 2" xfId="2978"/>
    <cellStyle name="20% - Accent1 6 3 2 2 3" xfId="2979"/>
    <cellStyle name="20% - Accent1 6 3 2 3" xfId="2980"/>
    <cellStyle name="20% - Accent1 6 3 2 3 2" xfId="2981"/>
    <cellStyle name="20% - Accent1 6 3 2 3 2 2" xfId="2982"/>
    <cellStyle name="20% - Accent1 6 3 2 3 3" xfId="2983"/>
    <cellStyle name="20% - Accent1 6 3 2 4" xfId="2984"/>
    <cellStyle name="20% - Accent1 6 3 2 4 2" xfId="2985"/>
    <cellStyle name="20% - Accent1 6 3 2 5" xfId="2986"/>
    <cellStyle name="20% - Accent1 6 3 2 6" xfId="2987"/>
    <cellStyle name="20% - Accent1 6 3 2 7" xfId="2988"/>
    <cellStyle name="20% - Accent1 6 3 2 8" xfId="2989"/>
    <cellStyle name="20% - Accent1 6 3 2 9" xfId="2990"/>
    <cellStyle name="20% - Accent1 6 3 2_PNF Disclosure Summary 063011" xfId="2991"/>
    <cellStyle name="20% - Accent1 6 3 3" xfId="2992"/>
    <cellStyle name="20% - Accent1 6 3 3 2" xfId="2993"/>
    <cellStyle name="20% - Accent1 6 3 3 2 2" xfId="2994"/>
    <cellStyle name="20% - Accent1 6 3 3 3" xfId="2995"/>
    <cellStyle name="20% - Accent1 6 3 4" xfId="2996"/>
    <cellStyle name="20% - Accent1 6 3 4 2" xfId="2997"/>
    <cellStyle name="20% - Accent1 6 3 4 2 2" xfId="2998"/>
    <cellStyle name="20% - Accent1 6 3 4 3" xfId="2999"/>
    <cellStyle name="20% - Accent1 6 3 5" xfId="3000"/>
    <cellStyle name="20% - Accent1 6 3 5 2" xfId="3001"/>
    <cellStyle name="20% - Accent1 6 3 6" xfId="3002"/>
    <cellStyle name="20% - Accent1 6 3 7" xfId="3003"/>
    <cellStyle name="20% - Accent1 6 3 8" xfId="3004"/>
    <cellStyle name="20% - Accent1 6 3 9" xfId="3005"/>
    <cellStyle name="20% - Accent1 6 3_PNF Disclosure Summary 063011" xfId="3006"/>
    <cellStyle name="20% - Accent1 6 4" xfId="3007"/>
    <cellStyle name="20% - Accent1 6 4 10" xfId="3008"/>
    <cellStyle name="20% - Accent1 6 4 11" xfId="3009"/>
    <cellStyle name="20% - Accent1 6 4 12" xfId="3010"/>
    <cellStyle name="20% - Accent1 6 4 13" xfId="3011"/>
    <cellStyle name="20% - Accent1 6 4 14" xfId="3012"/>
    <cellStyle name="20% - Accent1 6 4 15" xfId="3013"/>
    <cellStyle name="20% - Accent1 6 4 16" xfId="3014"/>
    <cellStyle name="20% - Accent1 6 4 2" xfId="3015"/>
    <cellStyle name="20% - Accent1 6 4 2 10" xfId="3016"/>
    <cellStyle name="20% - Accent1 6 4 2 11" xfId="3017"/>
    <cellStyle name="20% - Accent1 6 4 2 12" xfId="3018"/>
    <cellStyle name="20% - Accent1 6 4 2 13" xfId="3019"/>
    <cellStyle name="20% - Accent1 6 4 2 14" xfId="3020"/>
    <cellStyle name="20% - Accent1 6 4 2 15" xfId="3021"/>
    <cellStyle name="20% - Accent1 6 4 2 2" xfId="3022"/>
    <cellStyle name="20% - Accent1 6 4 2 2 2" xfId="3023"/>
    <cellStyle name="20% - Accent1 6 4 2 2 2 2" xfId="3024"/>
    <cellStyle name="20% - Accent1 6 4 2 2 3" xfId="3025"/>
    <cellStyle name="20% - Accent1 6 4 2 3" xfId="3026"/>
    <cellStyle name="20% - Accent1 6 4 2 3 2" xfId="3027"/>
    <cellStyle name="20% - Accent1 6 4 2 3 2 2" xfId="3028"/>
    <cellStyle name="20% - Accent1 6 4 2 3 3" xfId="3029"/>
    <cellStyle name="20% - Accent1 6 4 2 4" xfId="3030"/>
    <cellStyle name="20% - Accent1 6 4 2 4 2" xfId="3031"/>
    <cellStyle name="20% - Accent1 6 4 2 5" xfId="3032"/>
    <cellStyle name="20% - Accent1 6 4 2 6" xfId="3033"/>
    <cellStyle name="20% - Accent1 6 4 2 7" xfId="3034"/>
    <cellStyle name="20% - Accent1 6 4 2 8" xfId="3035"/>
    <cellStyle name="20% - Accent1 6 4 2 9" xfId="3036"/>
    <cellStyle name="20% - Accent1 6 4 2_PNF Disclosure Summary 063011" xfId="3037"/>
    <cellStyle name="20% - Accent1 6 4 3" xfId="3038"/>
    <cellStyle name="20% - Accent1 6 4 3 2" xfId="3039"/>
    <cellStyle name="20% - Accent1 6 4 3 2 2" xfId="3040"/>
    <cellStyle name="20% - Accent1 6 4 3 3" xfId="3041"/>
    <cellStyle name="20% - Accent1 6 4 4" xfId="3042"/>
    <cellStyle name="20% - Accent1 6 4 4 2" xfId="3043"/>
    <cellStyle name="20% - Accent1 6 4 4 2 2" xfId="3044"/>
    <cellStyle name="20% - Accent1 6 4 4 3" xfId="3045"/>
    <cellStyle name="20% - Accent1 6 4 5" xfId="3046"/>
    <cellStyle name="20% - Accent1 6 4 5 2" xfId="3047"/>
    <cellStyle name="20% - Accent1 6 4 6" xfId="3048"/>
    <cellStyle name="20% - Accent1 6 4 7" xfId="3049"/>
    <cellStyle name="20% - Accent1 6 4 8" xfId="3050"/>
    <cellStyle name="20% - Accent1 6 4 9" xfId="3051"/>
    <cellStyle name="20% - Accent1 6 4_PNF Disclosure Summary 063011" xfId="3052"/>
    <cellStyle name="20% - Accent1 6 5" xfId="3053"/>
    <cellStyle name="20% - Accent1 6 5 10" xfId="3054"/>
    <cellStyle name="20% - Accent1 6 5 11" xfId="3055"/>
    <cellStyle name="20% - Accent1 6 5 12" xfId="3056"/>
    <cellStyle name="20% - Accent1 6 5 13" xfId="3057"/>
    <cellStyle name="20% - Accent1 6 5 14" xfId="3058"/>
    <cellStyle name="20% - Accent1 6 5 15" xfId="3059"/>
    <cellStyle name="20% - Accent1 6 5 16" xfId="3060"/>
    <cellStyle name="20% - Accent1 6 5 2" xfId="3061"/>
    <cellStyle name="20% - Accent1 6 5 2 10" xfId="3062"/>
    <cellStyle name="20% - Accent1 6 5 2 11" xfId="3063"/>
    <cellStyle name="20% - Accent1 6 5 2 12" xfId="3064"/>
    <cellStyle name="20% - Accent1 6 5 2 13" xfId="3065"/>
    <cellStyle name="20% - Accent1 6 5 2 14" xfId="3066"/>
    <cellStyle name="20% - Accent1 6 5 2 15" xfId="3067"/>
    <cellStyle name="20% - Accent1 6 5 2 2" xfId="3068"/>
    <cellStyle name="20% - Accent1 6 5 2 2 2" xfId="3069"/>
    <cellStyle name="20% - Accent1 6 5 2 2 2 2" xfId="3070"/>
    <cellStyle name="20% - Accent1 6 5 2 2 3" xfId="3071"/>
    <cellStyle name="20% - Accent1 6 5 2 3" xfId="3072"/>
    <cellStyle name="20% - Accent1 6 5 2 3 2" xfId="3073"/>
    <cellStyle name="20% - Accent1 6 5 2 3 2 2" xfId="3074"/>
    <cellStyle name="20% - Accent1 6 5 2 3 3" xfId="3075"/>
    <cellStyle name="20% - Accent1 6 5 2 4" xfId="3076"/>
    <cellStyle name="20% - Accent1 6 5 2 4 2" xfId="3077"/>
    <cellStyle name="20% - Accent1 6 5 2 5" xfId="3078"/>
    <cellStyle name="20% - Accent1 6 5 2 6" xfId="3079"/>
    <cellStyle name="20% - Accent1 6 5 2 7" xfId="3080"/>
    <cellStyle name="20% - Accent1 6 5 2 8" xfId="3081"/>
    <cellStyle name="20% - Accent1 6 5 2 9" xfId="3082"/>
    <cellStyle name="20% - Accent1 6 5 2_PNF Disclosure Summary 063011" xfId="3083"/>
    <cellStyle name="20% - Accent1 6 5 3" xfId="3084"/>
    <cellStyle name="20% - Accent1 6 5 3 2" xfId="3085"/>
    <cellStyle name="20% - Accent1 6 5 3 2 2" xfId="3086"/>
    <cellStyle name="20% - Accent1 6 5 3 3" xfId="3087"/>
    <cellStyle name="20% - Accent1 6 5 4" xfId="3088"/>
    <cellStyle name="20% - Accent1 6 5 4 2" xfId="3089"/>
    <cellStyle name="20% - Accent1 6 5 4 2 2" xfId="3090"/>
    <cellStyle name="20% - Accent1 6 5 4 3" xfId="3091"/>
    <cellStyle name="20% - Accent1 6 5 5" xfId="3092"/>
    <cellStyle name="20% - Accent1 6 5 5 2" xfId="3093"/>
    <cellStyle name="20% - Accent1 6 5 6" xfId="3094"/>
    <cellStyle name="20% - Accent1 6 5 7" xfId="3095"/>
    <cellStyle name="20% - Accent1 6 5 8" xfId="3096"/>
    <cellStyle name="20% - Accent1 6 5 9" xfId="3097"/>
    <cellStyle name="20% - Accent1 6 5_PNF Disclosure Summary 063011" xfId="3098"/>
    <cellStyle name="20% - Accent1 6 6" xfId="3099"/>
    <cellStyle name="20% - Accent1 6 6 10" xfId="3100"/>
    <cellStyle name="20% - Accent1 6 6 11" xfId="3101"/>
    <cellStyle name="20% - Accent1 6 6 12" xfId="3102"/>
    <cellStyle name="20% - Accent1 6 6 13" xfId="3103"/>
    <cellStyle name="20% - Accent1 6 6 14" xfId="3104"/>
    <cellStyle name="20% - Accent1 6 6 15" xfId="3105"/>
    <cellStyle name="20% - Accent1 6 6 16" xfId="3106"/>
    <cellStyle name="20% - Accent1 6 6 2" xfId="3107"/>
    <cellStyle name="20% - Accent1 6 6 2 10" xfId="3108"/>
    <cellStyle name="20% - Accent1 6 6 2 11" xfId="3109"/>
    <cellStyle name="20% - Accent1 6 6 2 12" xfId="3110"/>
    <cellStyle name="20% - Accent1 6 6 2 13" xfId="3111"/>
    <cellStyle name="20% - Accent1 6 6 2 14" xfId="3112"/>
    <cellStyle name="20% - Accent1 6 6 2 15" xfId="3113"/>
    <cellStyle name="20% - Accent1 6 6 2 2" xfId="3114"/>
    <cellStyle name="20% - Accent1 6 6 2 2 2" xfId="3115"/>
    <cellStyle name="20% - Accent1 6 6 2 2 2 2" xfId="3116"/>
    <cellStyle name="20% - Accent1 6 6 2 2 3" xfId="3117"/>
    <cellStyle name="20% - Accent1 6 6 2 3" xfId="3118"/>
    <cellStyle name="20% - Accent1 6 6 2 3 2" xfId="3119"/>
    <cellStyle name="20% - Accent1 6 6 2 3 2 2" xfId="3120"/>
    <cellStyle name="20% - Accent1 6 6 2 3 3" xfId="3121"/>
    <cellStyle name="20% - Accent1 6 6 2 4" xfId="3122"/>
    <cellStyle name="20% - Accent1 6 6 2 4 2" xfId="3123"/>
    <cellStyle name="20% - Accent1 6 6 2 5" xfId="3124"/>
    <cellStyle name="20% - Accent1 6 6 2 6" xfId="3125"/>
    <cellStyle name="20% - Accent1 6 6 2 7" xfId="3126"/>
    <cellStyle name="20% - Accent1 6 6 2 8" xfId="3127"/>
    <cellStyle name="20% - Accent1 6 6 2 9" xfId="3128"/>
    <cellStyle name="20% - Accent1 6 6 2_PNF Disclosure Summary 063011" xfId="3129"/>
    <cellStyle name="20% - Accent1 6 6 3" xfId="3130"/>
    <cellStyle name="20% - Accent1 6 6 3 2" xfId="3131"/>
    <cellStyle name="20% - Accent1 6 6 3 2 2" xfId="3132"/>
    <cellStyle name="20% - Accent1 6 6 3 3" xfId="3133"/>
    <cellStyle name="20% - Accent1 6 6 4" xfId="3134"/>
    <cellStyle name="20% - Accent1 6 6 4 2" xfId="3135"/>
    <cellStyle name="20% - Accent1 6 6 4 2 2" xfId="3136"/>
    <cellStyle name="20% - Accent1 6 6 4 3" xfId="3137"/>
    <cellStyle name="20% - Accent1 6 6 5" xfId="3138"/>
    <cellStyle name="20% - Accent1 6 6 5 2" xfId="3139"/>
    <cellStyle name="20% - Accent1 6 6 6" xfId="3140"/>
    <cellStyle name="20% - Accent1 6 6 7" xfId="3141"/>
    <cellStyle name="20% - Accent1 6 6 8" xfId="3142"/>
    <cellStyle name="20% - Accent1 6 6 9" xfId="3143"/>
    <cellStyle name="20% - Accent1 6 6_PNF Disclosure Summary 063011" xfId="3144"/>
    <cellStyle name="20% - Accent1 6 7" xfId="3145"/>
    <cellStyle name="20% - Accent1 6 7 10" xfId="3146"/>
    <cellStyle name="20% - Accent1 6 7 11" xfId="3147"/>
    <cellStyle name="20% - Accent1 6 7 12" xfId="3148"/>
    <cellStyle name="20% - Accent1 6 7 13" xfId="3149"/>
    <cellStyle name="20% - Accent1 6 7 14" xfId="3150"/>
    <cellStyle name="20% - Accent1 6 7 15" xfId="3151"/>
    <cellStyle name="20% - Accent1 6 7 16" xfId="3152"/>
    <cellStyle name="20% - Accent1 6 7 2" xfId="3153"/>
    <cellStyle name="20% - Accent1 6 7 2 10" xfId="3154"/>
    <cellStyle name="20% - Accent1 6 7 2 11" xfId="3155"/>
    <cellStyle name="20% - Accent1 6 7 2 12" xfId="3156"/>
    <cellStyle name="20% - Accent1 6 7 2 13" xfId="3157"/>
    <cellStyle name="20% - Accent1 6 7 2 14" xfId="3158"/>
    <cellStyle name="20% - Accent1 6 7 2 15" xfId="3159"/>
    <cellStyle name="20% - Accent1 6 7 2 2" xfId="3160"/>
    <cellStyle name="20% - Accent1 6 7 2 2 2" xfId="3161"/>
    <cellStyle name="20% - Accent1 6 7 2 2 2 2" xfId="3162"/>
    <cellStyle name="20% - Accent1 6 7 2 2 3" xfId="3163"/>
    <cellStyle name="20% - Accent1 6 7 2 3" xfId="3164"/>
    <cellStyle name="20% - Accent1 6 7 2 3 2" xfId="3165"/>
    <cellStyle name="20% - Accent1 6 7 2 3 2 2" xfId="3166"/>
    <cellStyle name="20% - Accent1 6 7 2 3 3" xfId="3167"/>
    <cellStyle name="20% - Accent1 6 7 2 4" xfId="3168"/>
    <cellStyle name="20% - Accent1 6 7 2 4 2" xfId="3169"/>
    <cellStyle name="20% - Accent1 6 7 2 5" xfId="3170"/>
    <cellStyle name="20% - Accent1 6 7 2 6" xfId="3171"/>
    <cellStyle name="20% - Accent1 6 7 2 7" xfId="3172"/>
    <cellStyle name="20% - Accent1 6 7 2 8" xfId="3173"/>
    <cellStyle name="20% - Accent1 6 7 2 9" xfId="3174"/>
    <cellStyle name="20% - Accent1 6 7 2_PNF Disclosure Summary 063011" xfId="3175"/>
    <cellStyle name="20% - Accent1 6 7 3" xfId="3176"/>
    <cellStyle name="20% - Accent1 6 7 3 2" xfId="3177"/>
    <cellStyle name="20% - Accent1 6 7 3 2 2" xfId="3178"/>
    <cellStyle name="20% - Accent1 6 7 3 3" xfId="3179"/>
    <cellStyle name="20% - Accent1 6 7 4" xfId="3180"/>
    <cellStyle name="20% - Accent1 6 7 4 2" xfId="3181"/>
    <cellStyle name="20% - Accent1 6 7 4 2 2" xfId="3182"/>
    <cellStyle name="20% - Accent1 6 7 4 3" xfId="3183"/>
    <cellStyle name="20% - Accent1 6 7 5" xfId="3184"/>
    <cellStyle name="20% - Accent1 6 7 5 2" xfId="3185"/>
    <cellStyle name="20% - Accent1 6 7 6" xfId="3186"/>
    <cellStyle name="20% - Accent1 6 7 7" xfId="3187"/>
    <cellStyle name="20% - Accent1 6 7 8" xfId="3188"/>
    <cellStyle name="20% - Accent1 6 7 9" xfId="3189"/>
    <cellStyle name="20% - Accent1 6 7_PNF Disclosure Summary 063011" xfId="3190"/>
    <cellStyle name="20% - Accent1 6 8" xfId="3191"/>
    <cellStyle name="20% - Accent1 6 8 10" xfId="3192"/>
    <cellStyle name="20% - Accent1 6 8 11" xfId="3193"/>
    <cellStyle name="20% - Accent1 6 8 12" xfId="3194"/>
    <cellStyle name="20% - Accent1 6 8 13" xfId="3195"/>
    <cellStyle name="20% - Accent1 6 8 14" xfId="3196"/>
    <cellStyle name="20% - Accent1 6 8 15" xfId="3197"/>
    <cellStyle name="20% - Accent1 6 8 2" xfId="3198"/>
    <cellStyle name="20% - Accent1 6 8 2 2" xfId="3199"/>
    <cellStyle name="20% - Accent1 6 8 2 2 2" xfId="3200"/>
    <cellStyle name="20% - Accent1 6 8 2 3" xfId="3201"/>
    <cellStyle name="20% - Accent1 6 8 3" xfId="3202"/>
    <cellStyle name="20% - Accent1 6 8 3 2" xfId="3203"/>
    <cellStyle name="20% - Accent1 6 8 3 2 2" xfId="3204"/>
    <cellStyle name="20% - Accent1 6 8 3 3" xfId="3205"/>
    <cellStyle name="20% - Accent1 6 8 4" xfId="3206"/>
    <cellStyle name="20% - Accent1 6 8 4 2" xfId="3207"/>
    <cellStyle name="20% - Accent1 6 8 5" xfId="3208"/>
    <cellStyle name="20% - Accent1 6 8 6" xfId="3209"/>
    <cellStyle name="20% - Accent1 6 8 7" xfId="3210"/>
    <cellStyle name="20% - Accent1 6 8 8" xfId="3211"/>
    <cellStyle name="20% - Accent1 6 8 9" xfId="3212"/>
    <cellStyle name="20% - Accent1 6 8_PNF Disclosure Summary 063011" xfId="3213"/>
    <cellStyle name="20% - Accent1 6 9" xfId="3214"/>
    <cellStyle name="20% - Accent1 6 9 2" xfId="3215"/>
    <cellStyle name="20% - Accent1 6 9 2 2" xfId="3216"/>
    <cellStyle name="20% - Accent1 6 9 3" xfId="3217"/>
    <cellStyle name="20% - Accent1 6_PNF Disclosure Summary 063011" xfId="3218"/>
    <cellStyle name="20% - Accent1 7" xfId="3219"/>
    <cellStyle name="20% - Accent1 7 10" xfId="3220"/>
    <cellStyle name="20% - Accent1 7 10 2" xfId="3221"/>
    <cellStyle name="20% - Accent1 7 10 2 2" xfId="3222"/>
    <cellStyle name="20% - Accent1 7 10 3" xfId="3223"/>
    <cellStyle name="20% - Accent1 7 11" xfId="3224"/>
    <cellStyle name="20% - Accent1 7 11 2" xfId="3225"/>
    <cellStyle name="20% - Accent1 7 12" xfId="3226"/>
    <cellStyle name="20% - Accent1 7 13" xfId="3227"/>
    <cellStyle name="20% - Accent1 7 14" xfId="3228"/>
    <cellStyle name="20% - Accent1 7 15" xfId="3229"/>
    <cellStyle name="20% - Accent1 7 16" xfId="3230"/>
    <cellStyle name="20% - Accent1 7 17" xfId="3231"/>
    <cellStyle name="20% - Accent1 7 18" xfId="3232"/>
    <cellStyle name="20% - Accent1 7 19" xfId="3233"/>
    <cellStyle name="20% - Accent1 7 2" xfId="3234"/>
    <cellStyle name="20% - Accent1 7 2 10" xfId="3235"/>
    <cellStyle name="20% - Accent1 7 2 11" xfId="3236"/>
    <cellStyle name="20% - Accent1 7 2 12" xfId="3237"/>
    <cellStyle name="20% - Accent1 7 2 13" xfId="3238"/>
    <cellStyle name="20% - Accent1 7 2 14" xfId="3239"/>
    <cellStyle name="20% - Accent1 7 2 15" xfId="3240"/>
    <cellStyle name="20% - Accent1 7 2 16" xfId="3241"/>
    <cellStyle name="20% - Accent1 7 2 2" xfId="3242"/>
    <cellStyle name="20% - Accent1 7 2 2 10" xfId="3243"/>
    <cellStyle name="20% - Accent1 7 2 2 11" xfId="3244"/>
    <cellStyle name="20% - Accent1 7 2 2 12" xfId="3245"/>
    <cellStyle name="20% - Accent1 7 2 2 13" xfId="3246"/>
    <cellStyle name="20% - Accent1 7 2 2 14" xfId="3247"/>
    <cellStyle name="20% - Accent1 7 2 2 15" xfId="3248"/>
    <cellStyle name="20% - Accent1 7 2 2 2" xfId="3249"/>
    <cellStyle name="20% - Accent1 7 2 2 2 2" xfId="3250"/>
    <cellStyle name="20% - Accent1 7 2 2 2 2 2" xfId="3251"/>
    <cellStyle name="20% - Accent1 7 2 2 2 3" xfId="3252"/>
    <cellStyle name="20% - Accent1 7 2 2 3" xfId="3253"/>
    <cellStyle name="20% - Accent1 7 2 2 3 2" xfId="3254"/>
    <cellStyle name="20% - Accent1 7 2 2 3 2 2" xfId="3255"/>
    <cellStyle name="20% - Accent1 7 2 2 3 3" xfId="3256"/>
    <cellStyle name="20% - Accent1 7 2 2 4" xfId="3257"/>
    <cellStyle name="20% - Accent1 7 2 2 4 2" xfId="3258"/>
    <cellStyle name="20% - Accent1 7 2 2 5" xfId="3259"/>
    <cellStyle name="20% - Accent1 7 2 2 6" xfId="3260"/>
    <cellStyle name="20% - Accent1 7 2 2 7" xfId="3261"/>
    <cellStyle name="20% - Accent1 7 2 2 8" xfId="3262"/>
    <cellStyle name="20% - Accent1 7 2 2 9" xfId="3263"/>
    <cellStyle name="20% - Accent1 7 2 2_PNF Disclosure Summary 063011" xfId="3264"/>
    <cellStyle name="20% - Accent1 7 2 3" xfId="3265"/>
    <cellStyle name="20% - Accent1 7 2 3 2" xfId="3266"/>
    <cellStyle name="20% - Accent1 7 2 3 2 2" xfId="3267"/>
    <cellStyle name="20% - Accent1 7 2 3 3" xfId="3268"/>
    <cellStyle name="20% - Accent1 7 2 4" xfId="3269"/>
    <cellStyle name="20% - Accent1 7 2 4 2" xfId="3270"/>
    <cellStyle name="20% - Accent1 7 2 4 2 2" xfId="3271"/>
    <cellStyle name="20% - Accent1 7 2 4 3" xfId="3272"/>
    <cellStyle name="20% - Accent1 7 2 5" xfId="3273"/>
    <cellStyle name="20% - Accent1 7 2 5 2" xfId="3274"/>
    <cellStyle name="20% - Accent1 7 2 6" xfId="3275"/>
    <cellStyle name="20% - Accent1 7 2 7" xfId="3276"/>
    <cellStyle name="20% - Accent1 7 2 8" xfId="3277"/>
    <cellStyle name="20% - Accent1 7 2 9" xfId="3278"/>
    <cellStyle name="20% - Accent1 7 2_PNF Disclosure Summary 063011" xfId="3279"/>
    <cellStyle name="20% - Accent1 7 20" xfId="3280"/>
    <cellStyle name="20% - Accent1 7 21" xfId="3281"/>
    <cellStyle name="20% - Accent1 7 22" xfId="3282"/>
    <cellStyle name="20% - Accent1 7 3" xfId="3283"/>
    <cellStyle name="20% - Accent1 7 3 10" xfId="3284"/>
    <cellStyle name="20% - Accent1 7 3 11" xfId="3285"/>
    <cellStyle name="20% - Accent1 7 3 12" xfId="3286"/>
    <cellStyle name="20% - Accent1 7 3 13" xfId="3287"/>
    <cellStyle name="20% - Accent1 7 3 14" xfId="3288"/>
    <cellStyle name="20% - Accent1 7 3 15" xfId="3289"/>
    <cellStyle name="20% - Accent1 7 3 16" xfId="3290"/>
    <cellStyle name="20% - Accent1 7 3 2" xfId="3291"/>
    <cellStyle name="20% - Accent1 7 3 2 10" xfId="3292"/>
    <cellStyle name="20% - Accent1 7 3 2 11" xfId="3293"/>
    <cellStyle name="20% - Accent1 7 3 2 12" xfId="3294"/>
    <cellStyle name="20% - Accent1 7 3 2 13" xfId="3295"/>
    <cellStyle name="20% - Accent1 7 3 2 14" xfId="3296"/>
    <cellStyle name="20% - Accent1 7 3 2 15" xfId="3297"/>
    <cellStyle name="20% - Accent1 7 3 2 2" xfId="3298"/>
    <cellStyle name="20% - Accent1 7 3 2 2 2" xfId="3299"/>
    <cellStyle name="20% - Accent1 7 3 2 2 2 2" xfId="3300"/>
    <cellStyle name="20% - Accent1 7 3 2 2 3" xfId="3301"/>
    <cellStyle name="20% - Accent1 7 3 2 3" xfId="3302"/>
    <cellStyle name="20% - Accent1 7 3 2 3 2" xfId="3303"/>
    <cellStyle name="20% - Accent1 7 3 2 3 2 2" xfId="3304"/>
    <cellStyle name="20% - Accent1 7 3 2 3 3" xfId="3305"/>
    <cellStyle name="20% - Accent1 7 3 2 4" xfId="3306"/>
    <cellStyle name="20% - Accent1 7 3 2 4 2" xfId="3307"/>
    <cellStyle name="20% - Accent1 7 3 2 5" xfId="3308"/>
    <cellStyle name="20% - Accent1 7 3 2 6" xfId="3309"/>
    <cellStyle name="20% - Accent1 7 3 2 7" xfId="3310"/>
    <cellStyle name="20% - Accent1 7 3 2 8" xfId="3311"/>
    <cellStyle name="20% - Accent1 7 3 2 9" xfId="3312"/>
    <cellStyle name="20% - Accent1 7 3 2_PNF Disclosure Summary 063011" xfId="3313"/>
    <cellStyle name="20% - Accent1 7 3 3" xfId="3314"/>
    <cellStyle name="20% - Accent1 7 3 3 2" xfId="3315"/>
    <cellStyle name="20% - Accent1 7 3 3 2 2" xfId="3316"/>
    <cellStyle name="20% - Accent1 7 3 3 3" xfId="3317"/>
    <cellStyle name="20% - Accent1 7 3 4" xfId="3318"/>
    <cellStyle name="20% - Accent1 7 3 4 2" xfId="3319"/>
    <cellStyle name="20% - Accent1 7 3 4 2 2" xfId="3320"/>
    <cellStyle name="20% - Accent1 7 3 4 3" xfId="3321"/>
    <cellStyle name="20% - Accent1 7 3 5" xfId="3322"/>
    <cellStyle name="20% - Accent1 7 3 5 2" xfId="3323"/>
    <cellStyle name="20% - Accent1 7 3 6" xfId="3324"/>
    <cellStyle name="20% - Accent1 7 3 7" xfId="3325"/>
    <cellStyle name="20% - Accent1 7 3 8" xfId="3326"/>
    <cellStyle name="20% - Accent1 7 3 9" xfId="3327"/>
    <cellStyle name="20% - Accent1 7 3_PNF Disclosure Summary 063011" xfId="3328"/>
    <cellStyle name="20% - Accent1 7 4" xfId="3329"/>
    <cellStyle name="20% - Accent1 7 4 10" xfId="3330"/>
    <cellStyle name="20% - Accent1 7 4 11" xfId="3331"/>
    <cellStyle name="20% - Accent1 7 4 12" xfId="3332"/>
    <cellStyle name="20% - Accent1 7 4 13" xfId="3333"/>
    <cellStyle name="20% - Accent1 7 4 14" xfId="3334"/>
    <cellStyle name="20% - Accent1 7 4 15" xfId="3335"/>
    <cellStyle name="20% - Accent1 7 4 16" xfId="3336"/>
    <cellStyle name="20% - Accent1 7 4 2" xfId="3337"/>
    <cellStyle name="20% - Accent1 7 4 2 10" xfId="3338"/>
    <cellStyle name="20% - Accent1 7 4 2 11" xfId="3339"/>
    <cellStyle name="20% - Accent1 7 4 2 12" xfId="3340"/>
    <cellStyle name="20% - Accent1 7 4 2 13" xfId="3341"/>
    <cellStyle name="20% - Accent1 7 4 2 14" xfId="3342"/>
    <cellStyle name="20% - Accent1 7 4 2 15" xfId="3343"/>
    <cellStyle name="20% - Accent1 7 4 2 2" xfId="3344"/>
    <cellStyle name="20% - Accent1 7 4 2 2 2" xfId="3345"/>
    <cellStyle name="20% - Accent1 7 4 2 2 2 2" xfId="3346"/>
    <cellStyle name="20% - Accent1 7 4 2 2 3" xfId="3347"/>
    <cellStyle name="20% - Accent1 7 4 2 3" xfId="3348"/>
    <cellStyle name="20% - Accent1 7 4 2 3 2" xfId="3349"/>
    <cellStyle name="20% - Accent1 7 4 2 3 2 2" xfId="3350"/>
    <cellStyle name="20% - Accent1 7 4 2 3 3" xfId="3351"/>
    <cellStyle name="20% - Accent1 7 4 2 4" xfId="3352"/>
    <cellStyle name="20% - Accent1 7 4 2 4 2" xfId="3353"/>
    <cellStyle name="20% - Accent1 7 4 2 5" xfId="3354"/>
    <cellStyle name="20% - Accent1 7 4 2 6" xfId="3355"/>
    <cellStyle name="20% - Accent1 7 4 2 7" xfId="3356"/>
    <cellStyle name="20% - Accent1 7 4 2 8" xfId="3357"/>
    <cellStyle name="20% - Accent1 7 4 2 9" xfId="3358"/>
    <cellStyle name="20% - Accent1 7 4 2_PNF Disclosure Summary 063011" xfId="3359"/>
    <cellStyle name="20% - Accent1 7 4 3" xfId="3360"/>
    <cellStyle name="20% - Accent1 7 4 3 2" xfId="3361"/>
    <cellStyle name="20% - Accent1 7 4 3 2 2" xfId="3362"/>
    <cellStyle name="20% - Accent1 7 4 3 3" xfId="3363"/>
    <cellStyle name="20% - Accent1 7 4 4" xfId="3364"/>
    <cellStyle name="20% - Accent1 7 4 4 2" xfId="3365"/>
    <cellStyle name="20% - Accent1 7 4 4 2 2" xfId="3366"/>
    <cellStyle name="20% - Accent1 7 4 4 3" xfId="3367"/>
    <cellStyle name="20% - Accent1 7 4 5" xfId="3368"/>
    <cellStyle name="20% - Accent1 7 4 5 2" xfId="3369"/>
    <cellStyle name="20% - Accent1 7 4 6" xfId="3370"/>
    <cellStyle name="20% - Accent1 7 4 7" xfId="3371"/>
    <cellStyle name="20% - Accent1 7 4 8" xfId="3372"/>
    <cellStyle name="20% - Accent1 7 4 9" xfId="3373"/>
    <cellStyle name="20% - Accent1 7 4_PNF Disclosure Summary 063011" xfId="3374"/>
    <cellStyle name="20% - Accent1 7 5" xfId="3375"/>
    <cellStyle name="20% - Accent1 7 5 10" xfId="3376"/>
    <cellStyle name="20% - Accent1 7 5 11" xfId="3377"/>
    <cellStyle name="20% - Accent1 7 5 12" xfId="3378"/>
    <cellStyle name="20% - Accent1 7 5 13" xfId="3379"/>
    <cellStyle name="20% - Accent1 7 5 14" xfId="3380"/>
    <cellStyle name="20% - Accent1 7 5 15" xfId="3381"/>
    <cellStyle name="20% - Accent1 7 5 16" xfId="3382"/>
    <cellStyle name="20% - Accent1 7 5 2" xfId="3383"/>
    <cellStyle name="20% - Accent1 7 5 2 10" xfId="3384"/>
    <cellStyle name="20% - Accent1 7 5 2 11" xfId="3385"/>
    <cellStyle name="20% - Accent1 7 5 2 12" xfId="3386"/>
    <cellStyle name="20% - Accent1 7 5 2 13" xfId="3387"/>
    <cellStyle name="20% - Accent1 7 5 2 14" xfId="3388"/>
    <cellStyle name="20% - Accent1 7 5 2 15" xfId="3389"/>
    <cellStyle name="20% - Accent1 7 5 2 2" xfId="3390"/>
    <cellStyle name="20% - Accent1 7 5 2 2 2" xfId="3391"/>
    <cellStyle name="20% - Accent1 7 5 2 2 2 2" xfId="3392"/>
    <cellStyle name="20% - Accent1 7 5 2 2 3" xfId="3393"/>
    <cellStyle name="20% - Accent1 7 5 2 3" xfId="3394"/>
    <cellStyle name="20% - Accent1 7 5 2 3 2" xfId="3395"/>
    <cellStyle name="20% - Accent1 7 5 2 3 2 2" xfId="3396"/>
    <cellStyle name="20% - Accent1 7 5 2 3 3" xfId="3397"/>
    <cellStyle name="20% - Accent1 7 5 2 4" xfId="3398"/>
    <cellStyle name="20% - Accent1 7 5 2 4 2" xfId="3399"/>
    <cellStyle name="20% - Accent1 7 5 2 5" xfId="3400"/>
    <cellStyle name="20% - Accent1 7 5 2 6" xfId="3401"/>
    <cellStyle name="20% - Accent1 7 5 2 7" xfId="3402"/>
    <cellStyle name="20% - Accent1 7 5 2 8" xfId="3403"/>
    <cellStyle name="20% - Accent1 7 5 2 9" xfId="3404"/>
    <cellStyle name="20% - Accent1 7 5 2_PNF Disclosure Summary 063011" xfId="3405"/>
    <cellStyle name="20% - Accent1 7 5 3" xfId="3406"/>
    <cellStyle name="20% - Accent1 7 5 3 2" xfId="3407"/>
    <cellStyle name="20% - Accent1 7 5 3 2 2" xfId="3408"/>
    <cellStyle name="20% - Accent1 7 5 3 3" xfId="3409"/>
    <cellStyle name="20% - Accent1 7 5 4" xfId="3410"/>
    <cellStyle name="20% - Accent1 7 5 4 2" xfId="3411"/>
    <cellStyle name="20% - Accent1 7 5 4 2 2" xfId="3412"/>
    <cellStyle name="20% - Accent1 7 5 4 3" xfId="3413"/>
    <cellStyle name="20% - Accent1 7 5 5" xfId="3414"/>
    <cellStyle name="20% - Accent1 7 5 5 2" xfId="3415"/>
    <cellStyle name="20% - Accent1 7 5 6" xfId="3416"/>
    <cellStyle name="20% - Accent1 7 5 7" xfId="3417"/>
    <cellStyle name="20% - Accent1 7 5 8" xfId="3418"/>
    <cellStyle name="20% - Accent1 7 5 9" xfId="3419"/>
    <cellStyle name="20% - Accent1 7 5_PNF Disclosure Summary 063011" xfId="3420"/>
    <cellStyle name="20% - Accent1 7 6" xfId="3421"/>
    <cellStyle name="20% - Accent1 7 6 10" xfId="3422"/>
    <cellStyle name="20% - Accent1 7 6 11" xfId="3423"/>
    <cellStyle name="20% - Accent1 7 6 12" xfId="3424"/>
    <cellStyle name="20% - Accent1 7 6 13" xfId="3425"/>
    <cellStyle name="20% - Accent1 7 6 14" xfId="3426"/>
    <cellStyle name="20% - Accent1 7 6 15" xfId="3427"/>
    <cellStyle name="20% - Accent1 7 6 16" xfId="3428"/>
    <cellStyle name="20% - Accent1 7 6 2" xfId="3429"/>
    <cellStyle name="20% - Accent1 7 6 2 10" xfId="3430"/>
    <cellStyle name="20% - Accent1 7 6 2 11" xfId="3431"/>
    <cellStyle name="20% - Accent1 7 6 2 12" xfId="3432"/>
    <cellStyle name="20% - Accent1 7 6 2 13" xfId="3433"/>
    <cellStyle name="20% - Accent1 7 6 2 14" xfId="3434"/>
    <cellStyle name="20% - Accent1 7 6 2 15" xfId="3435"/>
    <cellStyle name="20% - Accent1 7 6 2 2" xfId="3436"/>
    <cellStyle name="20% - Accent1 7 6 2 2 2" xfId="3437"/>
    <cellStyle name="20% - Accent1 7 6 2 2 2 2" xfId="3438"/>
    <cellStyle name="20% - Accent1 7 6 2 2 3" xfId="3439"/>
    <cellStyle name="20% - Accent1 7 6 2 3" xfId="3440"/>
    <cellStyle name="20% - Accent1 7 6 2 3 2" xfId="3441"/>
    <cellStyle name="20% - Accent1 7 6 2 3 2 2" xfId="3442"/>
    <cellStyle name="20% - Accent1 7 6 2 3 3" xfId="3443"/>
    <cellStyle name="20% - Accent1 7 6 2 4" xfId="3444"/>
    <cellStyle name="20% - Accent1 7 6 2 4 2" xfId="3445"/>
    <cellStyle name="20% - Accent1 7 6 2 5" xfId="3446"/>
    <cellStyle name="20% - Accent1 7 6 2 6" xfId="3447"/>
    <cellStyle name="20% - Accent1 7 6 2 7" xfId="3448"/>
    <cellStyle name="20% - Accent1 7 6 2 8" xfId="3449"/>
    <cellStyle name="20% - Accent1 7 6 2 9" xfId="3450"/>
    <cellStyle name="20% - Accent1 7 6 2_PNF Disclosure Summary 063011" xfId="3451"/>
    <cellStyle name="20% - Accent1 7 6 3" xfId="3452"/>
    <cellStyle name="20% - Accent1 7 6 3 2" xfId="3453"/>
    <cellStyle name="20% - Accent1 7 6 3 2 2" xfId="3454"/>
    <cellStyle name="20% - Accent1 7 6 3 3" xfId="3455"/>
    <cellStyle name="20% - Accent1 7 6 4" xfId="3456"/>
    <cellStyle name="20% - Accent1 7 6 4 2" xfId="3457"/>
    <cellStyle name="20% - Accent1 7 6 4 2 2" xfId="3458"/>
    <cellStyle name="20% - Accent1 7 6 4 3" xfId="3459"/>
    <cellStyle name="20% - Accent1 7 6 5" xfId="3460"/>
    <cellStyle name="20% - Accent1 7 6 5 2" xfId="3461"/>
    <cellStyle name="20% - Accent1 7 6 6" xfId="3462"/>
    <cellStyle name="20% - Accent1 7 6 7" xfId="3463"/>
    <cellStyle name="20% - Accent1 7 6 8" xfId="3464"/>
    <cellStyle name="20% - Accent1 7 6 9" xfId="3465"/>
    <cellStyle name="20% - Accent1 7 6_PNF Disclosure Summary 063011" xfId="3466"/>
    <cellStyle name="20% - Accent1 7 7" xfId="3467"/>
    <cellStyle name="20% - Accent1 7 7 10" xfId="3468"/>
    <cellStyle name="20% - Accent1 7 7 11" xfId="3469"/>
    <cellStyle name="20% - Accent1 7 7 12" xfId="3470"/>
    <cellStyle name="20% - Accent1 7 7 13" xfId="3471"/>
    <cellStyle name="20% - Accent1 7 7 14" xfId="3472"/>
    <cellStyle name="20% - Accent1 7 7 15" xfId="3473"/>
    <cellStyle name="20% - Accent1 7 7 16" xfId="3474"/>
    <cellStyle name="20% - Accent1 7 7 2" xfId="3475"/>
    <cellStyle name="20% - Accent1 7 7 2 10" xfId="3476"/>
    <cellStyle name="20% - Accent1 7 7 2 11" xfId="3477"/>
    <cellStyle name="20% - Accent1 7 7 2 12" xfId="3478"/>
    <cellStyle name="20% - Accent1 7 7 2 13" xfId="3479"/>
    <cellStyle name="20% - Accent1 7 7 2 14" xfId="3480"/>
    <cellStyle name="20% - Accent1 7 7 2 15" xfId="3481"/>
    <cellStyle name="20% - Accent1 7 7 2 2" xfId="3482"/>
    <cellStyle name="20% - Accent1 7 7 2 2 2" xfId="3483"/>
    <cellStyle name="20% - Accent1 7 7 2 2 2 2" xfId="3484"/>
    <cellStyle name="20% - Accent1 7 7 2 2 3" xfId="3485"/>
    <cellStyle name="20% - Accent1 7 7 2 3" xfId="3486"/>
    <cellStyle name="20% - Accent1 7 7 2 3 2" xfId="3487"/>
    <cellStyle name="20% - Accent1 7 7 2 3 2 2" xfId="3488"/>
    <cellStyle name="20% - Accent1 7 7 2 3 3" xfId="3489"/>
    <cellStyle name="20% - Accent1 7 7 2 4" xfId="3490"/>
    <cellStyle name="20% - Accent1 7 7 2 4 2" xfId="3491"/>
    <cellStyle name="20% - Accent1 7 7 2 5" xfId="3492"/>
    <cellStyle name="20% - Accent1 7 7 2 6" xfId="3493"/>
    <cellStyle name="20% - Accent1 7 7 2 7" xfId="3494"/>
    <cellStyle name="20% - Accent1 7 7 2 8" xfId="3495"/>
    <cellStyle name="20% - Accent1 7 7 2 9" xfId="3496"/>
    <cellStyle name="20% - Accent1 7 7 2_PNF Disclosure Summary 063011" xfId="3497"/>
    <cellStyle name="20% - Accent1 7 7 3" xfId="3498"/>
    <cellStyle name="20% - Accent1 7 7 3 2" xfId="3499"/>
    <cellStyle name="20% - Accent1 7 7 3 2 2" xfId="3500"/>
    <cellStyle name="20% - Accent1 7 7 3 3" xfId="3501"/>
    <cellStyle name="20% - Accent1 7 7 4" xfId="3502"/>
    <cellStyle name="20% - Accent1 7 7 4 2" xfId="3503"/>
    <cellStyle name="20% - Accent1 7 7 4 2 2" xfId="3504"/>
    <cellStyle name="20% - Accent1 7 7 4 3" xfId="3505"/>
    <cellStyle name="20% - Accent1 7 7 5" xfId="3506"/>
    <cellStyle name="20% - Accent1 7 7 5 2" xfId="3507"/>
    <cellStyle name="20% - Accent1 7 7 6" xfId="3508"/>
    <cellStyle name="20% - Accent1 7 7 7" xfId="3509"/>
    <cellStyle name="20% - Accent1 7 7 8" xfId="3510"/>
    <cellStyle name="20% - Accent1 7 7 9" xfId="3511"/>
    <cellStyle name="20% - Accent1 7 7_PNF Disclosure Summary 063011" xfId="3512"/>
    <cellStyle name="20% - Accent1 7 8" xfId="3513"/>
    <cellStyle name="20% - Accent1 7 8 10" xfId="3514"/>
    <cellStyle name="20% - Accent1 7 8 11" xfId="3515"/>
    <cellStyle name="20% - Accent1 7 8 12" xfId="3516"/>
    <cellStyle name="20% - Accent1 7 8 13" xfId="3517"/>
    <cellStyle name="20% - Accent1 7 8 14" xfId="3518"/>
    <cellStyle name="20% - Accent1 7 8 15" xfId="3519"/>
    <cellStyle name="20% - Accent1 7 8 2" xfId="3520"/>
    <cellStyle name="20% - Accent1 7 8 2 2" xfId="3521"/>
    <cellStyle name="20% - Accent1 7 8 2 2 2" xfId="3522"/>
    <cellStyle name="20% - Accent1 7 8 2 3" xfId="3523"/>
    <cellStyle name="20% - Accent1 7 8 3" xfId="3524"/>
    <cellStyle name="20% - Accent1 7 8 3 2" xfId="3525"/>
    <cellStyle name="20% - Accent1 7 8 3 2 2" xfId="3526"/>
    <cellStyle name="20% - Accent1 7 8 3 3" xfId="3527"/>
    <cellStyle name="20% - Accent1 7 8 4" xfId="3528"/>
    <cellStyle name="20% - Accent1 7 8 4 2" xfId="3529"/>
    <cellStyle name="20% - Accent1 7 8 5" xfId="3530"/>
    <cellStyle name="20% - Accent1 7 8 6" xfId="3531"/>
    <cellStyle name="20% - Accent1 7 8 7" xfId="3532"/>
    <cellStyle name="20% - Accent1 7 8 8" xfId="3533"/>
    <cellStyle name="20% - Accent1 7 8 9" xfId="3534"/>
    <cellStyle name="20% - Accent1 7 8_PNF Disclosure Summary 063011" xfId="3535"/>
    <cellStyle name="20% - Accent1 7 9" xfId="3536"/>
    <cellStyle name="20% - Accent1 7 9 2" xfId="3537"/>
    <cellStyle name="20% - Accent1 7 9 2 2" xfId="3538"/>
    <cellStyle name="20% - Accent1 7 9 3" xfId="3539"/>
    <cellStyle name="20% - Accent1 7_PNF Disclosure Summary 063011" xfId="3540"/>
    <cellStyle name="20% - Accent1 8" xfId="3541"/>
    <cellStyle name="20% - Accent1 8 10" xfId="3542"/>
    <cellStyle name="20% - Accent1 8 10 2" xfId="3543"/>
    <cellStyle name="20% - Accent1 8 10 2 2" xfId="3544"/>
    <cellStyle name="20% - Accent1 8 10 3" xfId="3545"/>
    <cellStyle name="20% - Accent1 8 11" xfId="3546"/>
    <cellStyle name="20% - Accent1 8 11 2" xfId="3547"/>
    <cellStyle name="20% - Accent1 8 12" xfId="3548"/>
    <cellStyle name="20% - Accent1 8 13" xfId="3549"/>
    <cellStyle name="20% - Accent1 8 14" xfId="3550"/>
    <cellStyle name="20% - Accent1 8 15" xfId="3551"/>
    <cellStyle name="20% - Accent1 8 16" xfId="3552"/>
    <cellStyle name="20% - Accent1 8 17" xfId="3553"/>
    <cellStyle name="20% - Accent1 8 18" xfId="3554"/>
    <cellStyle name="20% - Accent1 8 19" xfId="3555"/>
    <cellStyle name="20% - Accent1 8 2" xfId="3556"/>
    <cellStyle name="20% - Accent1 8 2 10" xfId="3557"/>
    <cellStyle name="20% - Accent1 8 2 11" xfId="3558"/>
    <cellStyle name="20% - Accent1 8 2 12" xfId="3559"/>
    <cellStyle name="20% - Accent1 8 2 13" xfId="3560"/>
    <cellStyle name="20% - Accent1 8 2 14" xfId="3561"/>
    <cellStyle name="20% - Accent1 8 2 15" xfId="3562"/>
    <cellStyle name="20% - Accent1 8 2 16" xfId="3563"/>
    <cellStyle name="20% - Accent1 8 2 2" xfId="3564"/>
    <cellStyle name="20% - Accent1 8 2 2 10" xfId="3565"/>
    <cellStyle name="20% - Accent1 8 2 2 11" xfId="3566"/>
    <cellStyle name="20% - Accent1 8 2 2 12" xfId="3567"/>
    <cellStyle name="20% - Accent1 8 2 2 13" xfId="3568"/>
    <cellStyle name="20% - Accent1 8 2 2 14" xfId="3569"/>
    <cellStyle name="20% - Accent1 8 2 2 15" xfId="3570"/>
    <cellStyle name="20% - Accent1 8 2 2 2" xfId="3571"/>
    <cellStyle name="20% - Accent1 8 2 2 2 2" xfId="3572"/>
    <cellStyle name="20% - Accent1 8 2 2 2 2 2" xfId="3573"/>
    <cellStyle name="20% - Accent1 8 2 2 2 3" xfId="3574"/>
    <cellStyle name="20% - Accent1 8 2 2 3" xfId="3575"/>
    <cellStyle name="20% - Accent1 8 2 2 3 2" xfId="3576"/>
    <cellStyle name="20% - Accent1 8 2 2 3 2 2" xfId="3577"/>
    <cellStyle name="20% - Accent1 8 2 2 3 3" xfId="3578"/>
    <cellStyle name="20% - Accent1 8 2 2 4" xfId="3579"/>
    <cellStyle name="20% - Accent1 8 2 2 4 2" xfId="3580"/>
    <cellStyle name="20% - Accent1 8 2 2 5" xfId="3581"/>
    <cellStyle name="20% - Accent1 8 2 2 6" xfId="3582"/>
    <cellStyle name="20% - Accent1 8 2 2 7" xfId="3583"/>
    <cellStyle name="20% - Accent1 8 2 2 8" xfId="3584"/>
    <cellStyle name="20% - Accent1 8 2 2 9" xfId="3585"/>
    <cellStyle name="20% - Accent1 8 2 2_PNF Disclosure Summary 063011" xfId="3586"/>
    <cellStyle name="20% - Accent1 8 2 3" xfId="3587"/>
    <cellStyle name="20% - Accent1 8 2 3 2" xfId="3588"/>
    <cellStyle name="20% - Accent1 8 2 3 2 2" xfId="3589"/>
    <cellStyle name="20% - Accent1 8 2 3 3" xfId="3590"/>
    <cellStyle name="20% - Accent1 8 2 4" xfId="3591"/>
    <cellStyle name="20% - Accent1 8 2 4 2" xfId="3592"/>
    <cellStyle name="20% - Accent1 8 2 4 2 2" xfId="3593"/>
    <cellStyle name="20% - Accent1 8 2 4 3" xfId="3594"/>
    <cellStyle name="20% - Accent1 8 2 5" xfId="3595"/>
    <cellStyle name="20% - Accent1 8 2 5 2" xfId="3596"/>
    <cellStyle name="20% - Accent1 8 2 6" xfId="3597"/>
    <cellStyle name="20% - Accent1 8 2 7" xfId="3598"/>
    <cellStyle name="20% - Accent1 8 2 8" xfId="3599"/>
    <cellStyle name="20% - Accent1 8 2 9" xfId="3600"/>
    <cellStyle name="20% - Accent1 8 2_PNF Disclosure Summary 063011" xfId="3601"/>
    <cellStyle name="20% - Accent1 8 20" xfId="3602"/>
    <cellStyle name="20% - Accent1 8 21" xfId="3603"/>
    <cellStyle name="20% - Accent1 8 22" xfId="3604"/>
    <cellStyle name="20% - Accent1 8 3" xfId="3605"/>
    <cellStyle name="20% - Accent1 8 3 10" xfId="3606"/>
    <cellStyle name="20% - Accent1 8 3 11" xfId="3607"/>
    <cellStyle name="20% - Accent1 8 3 12" xfId="3608"/>
    <cellStyle name="20% - Accent1 8 3 13" xfId="3609"/>
    <cellStyle name="20% - Accent1 8 3 14" xfId="3610"/>
    <cellStyle name="20% - Accent1 8 3 15" xfId="3611"/>
    <cellStyle name="20% - Accent1 8 3 16" xfId="3612"/>
    <cellStyle name="20% - Accent1 8 3 2" xfId="3613"/>
    <cellStyle name="20% - Accent1 8 3 2 10" xfId="3614"/>
    <cellStyle name="20% - Accent1 8 3 2 11" xfId="3615"/>
    <cellStyle name="20% - Accent1 8 3 2 12" xfId="3616"/>
    <cellStyle name="20% - Accent1 8 3 2 13" xfId="3617"/>
    <cellStyle name="20% - Accent1 8 3 2 14" xfId="3618"/>
    <cellStyle name="20% - Accent1 8 3 2 15" xfId="3619"/>
    <cellStyle name="20% - Accent1 8 3 2 2" xfId="3620"/>
    <cellStyle name="20% - Accent1 8 3 2 2 2" xfId="3621"/>
    <cellStyle name="20% - Accent1 8 3 2 2 2 2" xfId="3622"/>
    <cellStyle name="20% - Accent1 8 3 2 2 3" xfId="3623"/>
    <cellStyle name="20% - Accent1 8 3 2 3" xfId="3624"/>
    <cellStyle name="20% - Accent1 8 3 2 3 2" xfId="3625"/>
    <cellStyle name="20% - Accent1 8 3 2 3 2 2" xfId="3626"/>
    <cellStyle name="20% - Accent1 8 3 2 3 3" xfId="3627"/>
    <cellStyle name="20% - Accent1 8 3 2 4" xfId="3628"/>
    <cellStyle name="20% - Accent1 8 3 2 4 2" xfId="3629"/>
    <cellStyle name="20% - Accent1 8 3 2 5" xfId="3630"/>
    <cellStyle name="20% - Accent1 8 3 2 6" xfId="3631"/>
    <cellStyle name="20% - Accent1 8 3 2 7" xfId="3632"/>
    <cellStyle name="20% - Accent1 8 3 2 8" xfId="3633"/>
    <cellStyle name="20% - Accent1 8 3 2 9" xfId="3634"/>
    <cellStyle name="20% - Accent1 8 3 2_PNF Disclosure Summary 063011" xfId="3635"/>
    <cellStyle name="20% - Accent1 8 3 3" xfId="3636"/>
    <cellStyle name="20% - Accent1 8 3 3 2" xfId="3637"/>
    <cellStyle name="20% - Accent1 8 3 3 2 2" xfId="3638"/>
    <cellStyle name="20% - Accent1 8 3 3 3" xfId="3639"/>
    <cellStyle name="20% - Accent1 8 3 4" xfId="3640"/>
    <cellStyle name="20% - Accent1 8 3 4 2" xfId="3641"/>
    <cellStyle name="20% - Accent1 8 3 4 2 2" xfId="3642"/>
    <cellStyle name="20% - Accent1 8 3 4 3" xfId="3643"/>
    <cellStyle name="20% - Accent1 8 3 5" xfId="3644"/>
    <cellStyle name="20% - Accent1 8 3 5 2" xfId="3645"/>
    <cellStyle name="20% - Accent1 8 3 6" xfId="3646"/>
    <cellStyle name="20% - Accent1 8 3 7" xfId="3647"/>
    <cellStyle name="20% - Accent1 8 3 8" xfId="3648"/>
    <cellStyle name="20% - Accent1 8 3 9" xfId="3649"/>
    <cellStyle name="20% - Accent1 8 3_PNF Disclosure Summary 063011" xfId="3650"/>
    <cellStyle name="20% - Accent1 8 4" xfId="3651"/>
    <cellStyle name="20% - Accent1 8 4 10" xfId="3652"/>
    <cellStyle name="20% - Accent1 8 4 11" xfId="3653"/>
    <cellStyle name="20% - Accent1 8 4 12" xfId="3654"/>
    <cellStyle name="20% - Accent1 8 4 13" xfId="3655"/>
    <cellStyle name="20% - Accent1 8 4 14" xfId="3656"/>
    <cellStyle name="20% - Accent1 8 4 15" xfId="3657"/>
    <cellStyle name="20% - Accent1 8 4 16" xfId="3658"/>
    <cellStyle name="20% - Accent1 8 4 2" xfId="3659"/>
    <cellStyle name="20% - Accent1 8 4 2 10" xfId="3660"/>
    <cellStyle name="20% - Accent1 8 4 2 11" xfId="3661"/>
    <cellStyle name="20% - Accent1 8 4 2 12" xfId="3662"/>
    <cellStyle name="20% - Accent1 8 4 2 13" xfId="3663"/>
    <cellStyle name="20% - Accent1 8 4 2 14" xfId="3664"/>
    <cellStyle name="20% - Accent1 8 4 2 15" xfId="3665"/>
    <cellStyle name="20% - Accent1 8 4 2 2" xfId="3666"/>
    <cellStyle name="20% - Accent1 8 4 2 2 2" xfId="3667"/>
    <cellStyle name="20% - Accent1 8 4 2 2 2 2" xfId="3668"/>
    <cellStyle name="20% - Accent1 8 4 2 2 3" xfId="3669"/>
    <cellStyle name="20% - Accent1 8 4 2 3" xfId="3670"/>
    <cellStyle name="20% - Accent1 8 4 2 3 2" xfId="3671"/>
    <cellStyle name="20% - Accent1 8 4 2 3 2 2" xfId="3672"/>
    <cellStyle name="20% - Accent1 8 4 2 3 3" xfId="3673"/>
    <cellStyle name="20% - Accent1 8 4 2 4" xfId="3674"/>
    <cellStyle name="20% - Accent1 8 4 2 4 2" xfId="3675"/>
    <cellStyle name="20% - Accent1 8 4 2 5" xfId="3676"/>
    <cellStyle name="20% - Accent1 8 4 2 6" xfId="3677"/>
    <cellStyle name="20% - Accent1 8 4 2 7" xfId="3678"/>
    <cellStyle name="20% - Accent1 8 4 2 8" xfId="3679"/>
    <cellStyle name="20% - Accent1 8 4 2 9" xfId="3680"/>
    <cellStyle name="20% - Accent1 8 4 2_PNF Disclosure Summary 063011" xfId="3681"/>
    <cellStyle name="20% - Accent1 8 4 3" xfId="3682"/>
    <cellStyle name="20% - Accent1 8 4 3 2" xfId="3683"/>
    <cellStyle name="20% - Accent1 8 4 3 2 2" xfId="3684"/>
    <cellStyle name="20% - Accent1 8 4 3 3" xfId="3685"/>
    <cellStyle name="20% - Accent1 8 4 4" xfId="3686"/>
    <cellStyle name="20% - Accent1 8 4 4 2" xfId="3687"/>
    <cellStyle name="20% - Accent1 8 4 4 2 2" xfId="3688"/>
    <cellStyle name="20% - Accent1 8 4 4 3" xfId="3689"/>
    <cellStyle name="20% - Accent1 8 4 5" xfId="3690"/>
    <cellStyle name="20% - Accent1 8 4 5 2" xfId="3691"/>
    <cellStyle name="20% - Accent1 8 4 6" xfId="3692"/>
    <cellStyle name="20% - Accent1 8 4 7" xfId="3693"/>
    <cellStyle name="20% - Accent1 8 4 8" xfId="3694"/>
    <cellStyle name="20% - Accent1 8 4 9" xfId="3695"/>
    <cellStyle name="20% - Accent1 8 4_PNF Disclosure Summary 063011" xfId="3696"/>
    <cellStyle name="20% - Accent1 8 5" xfId="3697"/>
    <cellStyle name="20% - Accent1 8 5 10" xfId="3698"/>
    <cellStyle name="20% - Accent1 8 5 11" xfId="3699"/>
    <cellStyle name="20% - Accent1 8 5 12" xfId="3700"/>
    <cellStyle name="20% - Accent1 8 5 13" xfId="3701"/>
    <cellStyle name="20% - Accent1 8 5 14" xfId="3702"/>
    <cellStyle name="20% - Accent1 8 5 15" xfId="3703"/>
    <cellStyle name="20% - Accent1 8 5 16" xfId="3704"/>
    <cellStyle name="20% - Accent1 8 5 2" xfId="3705"/>
    <cellStyle name="20% - Accent1 8 5 2 10" xfId="3706"/>
    <cellStyle name="20% - Accent1 8 5 2 11" xfId="3707"/>
    <cellStyle name="20% - Accent1 8 5 2 12" xfId="3708"/>
    <cellStyle name="20% - Accent1 8 5 2 13" xfId="3709"/>
    <cellStyle name="20% - Accent1 8 5 2 14" xfId="3710"/>
    <cellStyle name="20% - Accent1 8 5 2 15" xfId="3711"/>
    <cellStyle name="20% - Accent1 8 5 2 2" xfId="3712"/>
    <cellStyle name="20% - Accent1 8 5 2 2 2" xfId="3713"/>
    <cellStyle name="20% - Accent1 8 5 2 2 2 2" xfId="3714"/>
    <cellStyle name="20% - Accent1 8 5 2 2 3" xfId="3715"/>
    <cellStyle name="20% - Accent1 8 5 2 3" xfId="3716"/>
    <cellStyle name="20% - Accent1 8 5 2 3 2" xfId="3717"/>
    <cellStyle name="20% - Accent1 8 5 2 3 2 2" xfId="3718"/>
    <cellStyle name="20% - Accent1 8 5 2 3 3" xfId="3719"/>
    <cellStyle name="20% - Accent1 8 5 2 4" xfId="3720"/>
    <cellStyle name="20% - Accent1 8 5 2 4 2" xfId="3721"/>
    <cellStyle name="20% - Accent1 8 5 2 5" xfId="3722"/>
    <cellStyle name="20% - Accent1 8 5 2 6" xfId="3723"/>
    <cellStyle name="20% - Accent1 8 5 2 7" xfId="3724"/>
    <cellStyle name="20% - Accent1 8 5 2 8" xfId="3725"/>
    <cellStyle name="20% - Accent1 8 5 2 9" xfId="3726"/>
    <cellStyle name="20% - Accent1 8 5 2_PNF Disclosure Summary 063011" xfId="3727"/>
    <cellStyle name="20% - Accent1 8 5 3" xfId="3728"/>
    <cellStyle name="20% - Accent1 8 5 3 2" xfId="3729"/>
    <cellStyle name="20% - Accent1 8 5 3 2 2" xfId="3730"/>
    <cellStyle name="20% - Accent1 8 5 3 3" xfId="3731"/>
    <cellStyle name="20% - Accent1 8 5 4" xfId="3732"/>
    <cellStyle name="20% - Accent1 8 5 4 2" xfId="3733"/>
    <cellStyle name="20% - Accent1 8 5 4 2 2" xfId="3734"/>
    <cellStyle name="20% - Accent1 8 5 4 3" xfId="3735"/>
    <cellStyle name="20% - Accent1 8 5 5" xfId="3736"/>
    <cellStyle name="20% - Accent1 8 5 5 2" xfId="3737"/>
    <cellStyle name="20% - Accent1 8 5 6" xfId="3738"/>
    <cellStyle name="20% - Accent1 8 5 7" xfId="3739"/>
    <cellStyle name="20% - Accent1 8 5 8" xfId="3740"/>
    <cellStyle name="20% - Accent1 8 5 9" xfId="3741"/>
    <cellStyle name="20% - Accent1 8 5_PNF Disclosure Summary 063011" xfId="3742"/>
    <cellStyle name="20% - Accent1 8 6" xfId="3743"/>
    <cellStyle name="20% - Accent1 8 6 10" xfId="3744"/>
    <cellStyle name="20% - Accent1 8 6 11" xfId="3745"/>
    <cellStyle name="20% - Accent1 8 6 12" xfId="3746"/>
    <cellStyle name="20% - Accent1 8 6 13" xfId="3747"/>
    <cellStyle name="20% - Accent1 8 6 14" xfId="3748"/>
    <cellStyle name="20% - Accent1 8 6 15" xfId="3749"/>
    <cellStyle name="20% - Accent1 8 6 16" xfId="3750"/>
    <cellStyle name="20% - Accent1 8 6 2" xfId="3751"/>
    <cellStyle name="20% - Accent1 8 6 2 10" xfId="3752"/>
    <cellStyle name="20% - Accent1 8 6 2 11" xfId="3753"/>
    <cellStyle name="20% - Accent1 8 6 2 12" xfId="3754"/>
    <cellStyle name="20% - Accent1 8 6 2 13" xfId="3755"/>
    <cellStyle name="20% - Accent1 8 6 2 14" xfId="3756"/>
    <cellStyle name="20% - Accent1 8 6 2 15" xfId="3757"/>
    <cellStyle name="20% - Accent1 8 6 2 2" xfId="3758"/>
    <cellStyle name="20% - Accent1 8 6 2 2 2" xfId="3759"/>
    <cellStyle name="20% - Accent1 8 6 2 2 2 2" xfId="3760"/>
    <cellStyle name="20% - Accent1 8 6 2 2 3" xfId="3761"/>
    <cellStyle name="20% - Accent1 8 6 2 3" xfId="3762"/>
    <cellStyle name="20% - Accent1 8 6 2 3 2" xfId="3763"/>
    <cellStyle name="20% - Accent1 8 6 2 3 2 2" xfId="3764"/>
    <cellStyle name="20% - Accent1 8 6 2 3 3" xfId="3765"/>
    <cellStyle name="20% - Accent1 8 6 2 4" xfId="3766"/>
    <cellStyle name="20% - Accent1 8 6 2 4 2" xfId="3767"/>
    <cellStyle name="20% - Accent1 8 6 2 5" xfId="3768"/>
    <cellStyle name="20% - Accent1 8 6 2 6" xfId="3769"/>
    <cellStyle name="20% - Accent1 8 6 2 7" xfId="3770"/>
    <cellStyle name="20% - Accent1 8 6 2 8" xfId="3771"/>
    <cellStyle name="20% - Accent1 8 6 2 9" xfId="3772"/>
    <cellStyle name="20% - Accent1 8 6 2_PNF Disclosure Summary 063011" xfId="3773"/>
    <cellStyle name="20% - Accent1 8 6 3" xfId="3774"/>
    <cellStyle name="20% - Accent1 8 6 3 2" xfId="3775"/>
    <cellStyle name="20% - Accent1 8 6 3 2 2" xfId="3776"/>
    <cellStyle name="20% - Accent1 8 6 3 3" xfId="3777"/>
    <cellStyle name="20% - Accent1 8 6 4" xfId="3778"/>
    <cellStyle name="20% - Accent1 8 6 4 2" xfId="3779"/>
    <cellStyle name="20% - Accent1 8 6 4 2 2" xfId="3780"/>
    <cellStyle name="20% - Accent1 8 6 4 3" xfId="3781"/>
    <cellStyle name="20% - Accent1 8 6 5" xfId="3782"/>
    <cellStyle name="20% - Accent1 8 6 5 2" xfId="3783"/>
    <cellStyle name="20% - Accent1 8 6 6" xfId="3784"/>
    <cellStyle name="20% - Accent1 8 6 7" xfId="3785"/>
    <cellStyle name="20% - Accent1 8 6 8" xfId="3786"/>
    <cellStyle name="20% - Accent1 8 6 9" xfId="3787"/>
    <cellStyle name="20% - Accent1 8 6_PNF Disclosure Summary 063011" xfId="3788"/>
    <cellStyle name="20% - Accent1 8 7" xfId="3789"/>
    <cellStyle name="20% - Accent1 8 7 10" xfId="3790"/>
    <cellStyle name="20% - Accent1 8 7 11" xfId="3791"/>
    <cellStyle name="20% - Accent1 8 7 12" xfId="3792"/>
    <cellStyle name="20% - Accent1 8 7 13" xfId="3793"/>
    <cellStyle name="20% - Accent1 8 7 14" xfId="3794"/>
    <cellStyle name="20% - Accent1 8 7 15" xfId="3795"/>
    <cellStyle name="20% - Accent1 8 7 16" xfId="3796"/>
    <cellStyle name="20% - Accent1 8 7 2" xfId="3797"/>
    <cellStyle name="20% - Accent1 8 7 2 10" xfId="3798"/>
    <cellStyle name="20% - Accent1 8 7 2 11" xfId="3799"/>
    <cellStyle name="20% - Accent1 8 7 2 12" xfId="3800"/>
    <cellStyle name="20% - Accent1 8 7 2 13" xfId="3801"/>
    <cellStyle name="20% - Accent1 8 7 2 14" xfId="3802"/>
    <cellStyle name="20% - Accent1 8 7 2 15" xfId="3803"/>
    <cellStyle name="20% - Accent1 8 7 2 2" xfId="3804"/>
    <cellStyle name="20% - Accent1 8 7 2 2 2" xfId="3805"/>
    <cellStyle name="20% - Accent1 8 7 2 2 2 2" xfId="3806"/>
    <cellStyle name="20% - Accent1 8 7 2 2 3" xfId="3807"/>
    <cellStyle name="20% - Accent1 8 7 2 3" xfId="3808"/>
    <cellStyle name="20% - Accent1 8 7 2 3 2" xfId="3809"/>
    <cellStyle name="20% - Accent1 8 7 2 3 2 2" xfId="3810"/>
    <cellStyle name="20% - Accent1 8 7 2 3 3" xfId="3811"/>
    <cellStyle name="20% - Accent1 8 7 2 4" xfId="3812"/>
    <cellStyle name="20% - Accent1 8 7 2 4 2" xfId="3813"/>
    <cellStyle name="20% - Accent1 8 7 2 5" xfId="3814"/>
    <cellStyle name="20% - Accent1 8 7 2 6" xfId="3815"/>
    <cellStyle name="20% - Accent1 8 7 2 7" xfId="3816"/>
    <cellStyle name="20% - Accent1 8 7 2 8" xfId="3817"/>
    <cellStyle name="20% - Accent1 8 7 2 9" xfId="3818"/>
    <cellStyle name="20% - Accent1 8 7 2_PNF Disclosure Summary 063011" xfId="3819"/>
    <cellStyle name="20% - Accent1 8 7 3" xfId="3820"/>
    <cellStyle name="20% - Accent1 8 7 3 2" xfId="3821"/>
    <cellStyle name="20% - Accent1 8 7 3 2 2" xfId="3822"/>
    <cellStyle name="20% - Accent1 8 7 3 3" xfId="3823"/>
    <cellStyle name="20% - Accent1 8 7 4" xfId="3824"/>
    <cellStyle name="20% - Accent1 8 7 4 2" xfId="3825"/>
    <cellStyle name="20% - Accent1 8 7 4 2 2" xfId="3826"/>
    <cellStyle name="20% - Accent1 8 7 4 3" xfId="3827"/>
    <cellStyle name="20% - Accent1 8 7 5" xfId="3828"/>
    <cellStyle name="20% - Accent1 8 7 5 2" xfId="3829"/>
    <cellStyle name="20% - Accent1 8 7 6" xfId="3830"/>
    <cellStyle name="20% - Accent1 8 7 7" xfId="3831"/>
    <cellStyle name="20% - Accent1 8 7 8" xfId="3832"/>
    <cellStyle name="20% - Accent1 8 7 9" xfId="3833"/>
    <cellStyle name="20% - Accent1 8 7_PNF Disclosure Summary 063011" xfId="3834"/>
    <cellStyle name="20% - Accent1 8 8" xfId="3835"/>
    <cellStyle name="20% - Accent1 8 8 10" xfId="3836"/>
    <cellStyle name="20% - Accent1 8 8 11" xfId="3837"/>
    <cellStyle name="20% - Accent1 8 8 12" xfId="3838"/>
    <cellStyle name="20% - Accent1 8 8 13" xfId="3839"/>
    <cellStyle name="20% - Accent1 8 8 14" xfId="3840"/>
    <cellStyle name="20% - Accent1 8 8 15" xfId="3841"/>
    <cellStyle name="20% - Accent1 8 8 2" xfId="3842"/>
    <cellStyle name="20% - Accent1 8 8 2 2" xfId="3843"/>
    <cellStyle name="20% - Accent1 8 8 2 2 2" xfId="3844"/>
    <cellStyle name="20% - Accent1 8 8 2 3" xfId="3845"/>
    <cellStyle name="20% - Accent1 8 8 3" xfId="3846"/>
    <cellStyle name="20% - Accent1 8 8 3 2" xfId="3847"/>
    <cellStyle name="20% - Accent1 8 8 3 2 2" xfId="3848"/>
    <cellStyle name="20% - Accent1 8 8 3 3" xfId="3849"/>
    <cellStyle name="20% - Accent1 8 8 4" xfId="3850"/>
    <cellStyle name="20% - Accent1 8 8 4 2" xfId="3851"/>
    <cellStyle name="20% - Accent1 8 8 5" xfId="3852"/>
    <cellStyle name="20% - Accent1 8 8 6" xfId="3853"/>
    <cellStyle name="20% - Accent1 8 8 7" xfId="3854"/>
    <cellStyle name="20% - Accent1 8 8 8" xfId="3855"/>
    <cellStyle name="20% - Accent1 8 8 9" xfId="3856"/>
    <cellStyle name="20% - Accent1 8 8_PNF Disclosure Summary 063011" xfId="3857"/>
    <cellStyle name="20% - Accent1 8 9" xfId="3858"/>
    <cellStyle name="20% - Accent1 8 9 2" xfId="3859"/>
    <cellStyle name="20% - Accent1 8 9 2 2" xfId="3860"/>
    <cellStyle name="20% - Accent1 8 9 3" xfId="3861"/>
    <cellStyle name="20% - Accent1 8_PNF Disclosure Summary 063011" xfId="3862"/>
    <cellStyle name="20% - Accent1 9" xfId="3863"/>
    <cellStyle name="20% - Accent1 9 10" xfId="3864"/>
    <cellStyle name="20% - Accent1 9 10 2" xfId="3865"/>
    <cellStyle name="20% - Accent1 9 10 2 2" xfId="3866"/>
    <cellStyle name="20% - Accent1 9 10 3" xfId="3867"/>
    <cellStyle name="20% - Accent1 9 11" xfId="3868"/>
    <cellStyle name="20% - Accent1 9 11 2" xfId="3869"/>
    <cellStyle name="20% - Accent1 9 12" xfId="3870"/>
    <cellStyle name="20% - Accent1 9 13" xfId="3871"/>
    <cellStyle name="20% - Accent1 9 14" xfId="3872"/>
    <cellStyle name="20% - Accent1 9 15" xfId="3873"/>
    <cellStyle name="20% - Accent1 9 16" xfId="3874"/>
    <cellStyle name="20% - Accent1 9 17" xfId="3875"/>
    <cellStyle name="20% - Accent1 9 18" xfId="3876"/>
    <cellStyle name="20% - Accent1 9 19" xfId="3877"/>
    <cellStyle name="20% - Accent1 9 2" xfId="3878"/>
    <cellStyle name="20% - Accent1 9 2 10" xfId="3879"/>
    <cellStyle name="20% - Accent1 9 2 11" xfId="3880"/>
    <cellStyle name="20% - Accent1 9 2 12" xfId="3881"/>
    <cellStyle name="20% - Accent1 9 2 13" xfId="3882"/>
    <cellStyle name="20% - Accent1 9 2 14" xfId="3883"/>
    <cellStyle name="20% - Accent1 9 2 15" xfId="3884"/>
    <cellStyle name="20% - Accent1 9 2 16" xfId="3885"/>
    <cellStyle name="20% - Accent1 9 2 2" xfId="3886"/>
    <cellStyle name="20% - Accent1 9 2 2 10" xfId="3887"/>
    <cellStyle name="20% - Accent1 9 2 2 11" xfId="3888"/>
    <cellStyle name="20% - Accent1 9 2 2 12" xfId="3889"/>
    <cellStyle name="20% - Accent1 9 2 2 13" xfId="3890"/>
    <cellStyle name="20% - Accent1 9 2 2 14" xfId="3891"/>
    <cellStyle name="20% - Accent1 9 2 2 15" xfId="3892"/>
    <cellStyle name="20% - Accent1 9 2 2 2" xfId="3893"/>
    <cellStyle name="20% - Accent1 9 2 2 2 2" xfId="3894"/>
    <cellStyle name="20% - Accent1 9 2 2 2 2 2" xfId="3895"/>
    <cellStyle name="20% - Accent1 9 2 2 2 3" xfId="3896"/>
    <cellStyle name="20% - Accent1 9 2 2 3" xfId="3897"/>
    <cellStyle name="20% - Accent1 9 2 2 3 2" xfId="3898"/>
    <cellStyle name="20% - Accent1 9 2 2 3 2 2" xfId="3899"/>
    <cellStyle name="20% - Accent1 9 2 2 3 3" xfId="3900"/>
    <cellStyle name="20% - Accent1 9 2 2 4" xfId="3901"/>
    <cellStyle name="20% - Accent1 9 2 2 4 2" xfId="3902"/>
    <cellStyle name="20% - Accent1 9 2 2 5" xfId="3903"/>
    <cellStyle name="20% - Accent1 9 2 2 6" xfId="3904"/>
    <cellStyle name="20% - Accent1 9 2 2 7" xfId="3905"/>
    <cellStyle name="20% - Accent1 9 2 2 8" xfId="3906"/>
    <cellStyle name="20% - Accent1 9 2 2 9" xfId="3907"/>
    <cellStyle name="20% - Accent1 9 2 2_PNF Disclosure Summary 063011" xfId="3908"/>
    <cellStyle name="20% - Accent1 9 2 3" xfId="3909"/>
    <cellStyle name="20% - Accent1 9 2 3 2" xfId="3910"/>
    <cellStyle name="20% - Accent1 9 2 3 2 2" xfId="3911"/>
    <cellStyle name="20% - Accent1 9 2 3 3" xfId="3912"/>
    <cellStyle name="20% - Accent1 9 2 4" xfId="3913"/>
    <cellStyle name="20% - Accent1 9 2 4 2" xfId="3914"/>
    <cellStyle name="20% - Accent1 9 2 4 2 2" xfId="3915"/>
    <cellStyle name="20% - Accent1 9 2 4 3" xfId="3916"/>
    <cellStyle name="20% - Accent1 9 2 5" xfId="3917"/>
    <cellStyle name="20% - Accent1 9 2 5 2" xfId="3918"/>
    <cellStyle name="20% - Accent1 9 2 6" xfId="3919"/>
    <cellStyle name="20% - Accent1 9 2 7" xfId="3920"/>
    <cellStyle name="20% - Accent1 9 2 8" xfId="3921"/>
    <cellStyle name="20% - Accent1 9 2 9" xfId="3922"/>
    <cellStyle name="20% - Accent1 9 2_PNF Disclosure Summary 063011" xfId="3923"/>
    <cellStyle name="20% - Accent1 9 20" xfId="3924"/>
    <cellStyle name="20% - Accent1 9 21" xfId="3925"/>
    <cellStyle name="20% - Accent1 9 22" xfId="3926"/>
    <cellStyle name="20% - Accent1 9 3" xfId="3927"/>
    <cellStyle name="20% - Accent1 9 3 10" xfId="3928"/>
    <cellStyle name="20% - Accent1 9 3 11" xfId="3929"/>
    <cellStyle name="20% - Accent1 9 3 12" xfId="3930"/>
    <cellStyle name="20% - Accent1 9 3 13" xfId="3931"/>
    <cellStyle name="20% - Accent1 9 3 14" xfId="3932"/>
    <cellStyle name="20% - Accent1 9 3 15" xfId="3933"/>
    <cellStyle name="20% - Accent1 9 3 16" xfId="3934"/>
    <cellStyle name="20% - Accent1 9 3 2" xfId="3935"/>
    <cellStyle name="20% - Accent1 9 3 2 10" xfId="3936"/>
    <cellStyle name="20% - Accent1 9 3 2 11" xfId="3937"/>
    <cellStyle name="20% - Accent1 9 3 2 12" xfId="3938"/>
    <cellStyle name="20% - Accent1 9 3 2 13" xfId="3939"/>
    <cellStyle name="20% - Accent1 9 3 2 14" xfId="3940"/>
    <cellStyle name="20% - Accent1 9 3 2 15" xfId="3941"/>
    <cellStyle name="20% - Accent1 9 3 2 2" xfId="3942"/>
    <cellStyle name="20% - Accent1 9 3 2 2 2" xfId="3943"/>
    <cellStyle name="20% - Accent1 9 3 2 2 2 2" xfId="3944"/>
    <cellStyle name="20% - Accent1 9 3 2 2 3" xfId="3945"/>
    <cellStyle name="20% - Accent1 9 3 2 3" xfId="3946"/>
    <cellStyle name="20% - Accent1 9 3 2 3 2" xfId="3947"/>
    <cellStyle name="20% - Accent1 9 3 2 3 2 2" xfId="3948"/>
    <cellStyle name="20% - Accent1 9 3 2 3 3" xfId="3949"/>
    <cellStyle name="20% - Accent1 9 3 2 4" xfId="3950"/>
    <cellStyle name="20% - Accent1 9 3 2 4 2" xfId="3951"/>
    <cellStyle name="20% - Accent1 9 3 2 5" xfId="3952"/>
    <cellStyle name="20% - Accent1 9 3 2 6" xfId="3953"/>
    <cellStyle name="20% - Accent1 9 3 2 7" xfId="3954"/>
    <cellStyle name="20% - Accent1 9 3 2 8" xfId="3955"/>
    <cellStyle name="20% - Accent1 9 3 2 9" xfId="3956"/>
    <cellStyle name="20% - Accent1 9 3 2_PNF Disclosure Summary 063011" xfId="3957"/>
    <cellStyle name="20% - Accent1 9 3 3" xfId="3958"/>
    <cellStyle name="20% - Accent1 9 3 3 2" xfId="3959"/>
    <cellStyle name="20% - Accent1 9 3 3 2 2" xfId="3960"/>
    <cellStyle name="20% - Accent1 9 3 3 3" xfId="3961"/>
    <cellStyle name="20% - Accent1 9 3 4" xfId="3962"/>
    <cellStyle name="20% - Accent1 9 3 4 2" xfId="3963"/>
    <cellStyle name="20% - Accent1 9 3 4 2 2" xfId="3964"/>
    <cellStyle name="20% - Accent1 9 3 4 3" xfId="3965"/>
    <cellStyle name="20% - Accent1 9 3 5" xfId="3966"/>
    <cellStyle name="20% - Accent1 9 3 5 2" xfId="3967"/>
    <cellStyle name="20% - Accent1 9 3 6" xfId="3968"/>
    <cellStyle name="20% - Accent1 9 3 7" xfId="3969"/>
    <cellStyle name="20% - Accent1 9 3 8" xfId="3970"/>
    <cellStyle name="20% - Accent1 9 3 9" xfId="3971"/>
    <cellStyle name="20% - Accent1 9 3_PNF Disclosure Summary 063011" xfId="3972"/>
    <cellStyle name="20% - Accent1 9 4" xfId="3973"/>
    <cellStyle name="20% - Accent1 9 4 10" xfId="3974"/>
    <cellStyle name="20% - Accent1 9 4 11" xfId="3975"/>
    <cellStyle name="20% - Accent1 9 4 12" xfId="3976"/>
    <cellStyle name="20% - Accent1 9 4 13" xfId="3977"/>
    <cellStyle name="20% - Accent1 9 4 14" xfId="3978"/>
    <cellStyle name="20% - Accent1 9 4 15" xfId="3979"/>
    <cellStyle name="20% - Accent1 9 4 16" xfId="3980"/>
    <cellStyle name="20% - Accent1 9 4 2" xfId="3981"/>
    <cellStyle name="20% - Accent1 9 4 2 10" xfId="3982"/>
    <cellStyle name="20% - Accent1 9 4 2 11" xfId="3983"/>
    <cellStyle name="20% - Accent1 9 4 2 12" xfId="3984"/>
    <cellStyle name="20% - Accent1 9 4 2 13" xfId="3985"/>
    <cellStyle name="20% - Accent1 9 4 2 14" xfId="3986"/>
    <cellStyle name="20% - Accent1 9 4 2 15" xfId="3987"/>
    <cellStyle name="20% - Accent1 9 4 2 2" xfId="3988"/>
    <cellStyle name="20% - Accent1 9 4 2 2 2" xfId="3989"/>
    <cellStyle name="20% - Accent1 9 4 2 2 2 2" xfId="3990"/>
    <cellStyle name="20% - Accent1 9 4 2 2 3" xfId="3991"/>
    <cellStyle name="20% - Accent1 9 4 2 3" xfId="3992"/>
    <cellStyle name="20% - Accent1 9 4 2 3 2" xfId="3993"/>
    <cellStyle name="20% - Accent1 9 4 2 3 2 2" xfId="3994"/>
    <cellStyle name="20% - Accent1 9 4 2 3 3" xfId="3995"/>
    <cellStyle name="20% - Accent1 9 4 2 4" xfId="3996"/>
    <cellStyle name="20% - Accent1 9 4 2 4 2" xfId="3997"/>
    <cellStyle name="20% - Accent1 9 4 2 5" xfId="3998"/>
    <cellStyle name="20% - Accent1 9 4 2 6" xfId="3999"/>
    <cellStyle name="20% - Accent1 9 4 2 7" xfId="4000"/>
    <cellStyle name="20% - Accent1 9 4 2 8" xfId="4001"/>
    <cellStyle name="20% - Accent1 9 4 2 9" xfId="4002"/>
    <cellStyle name="20% - Accent1 9 4 2_PNF Disclosure Summary 063011" xfId="4003"/>
    <cellStyle name="20% - Accent1 9 4 3" xfId="4004"/>
    <cellStyle name="20% - Accent1 9 4 3 2" xfId="4005"/>
    <cellStyle name="20% - Accent1 9 4 3 2 2" xfId="4006"/>
    <cellStyle name="20% - Accent1 9 4 3 3" xfId="4007"/>
    <cellStyle name="20% - Accent1 9 4 4" xfId="4008"/>
    <cellStyle name="20% - Accent1 9 4 4 2" xfId="4009"/>
    <cellStyle name="20% - Accent1 9 4 4 2 2" xfId="4010"/>
    <cellStyle name="20% - Accent1 9 4 4 3" xfId="4011"/>
    <cellStyle name="20% - Accent1 9 4 5" xfId="4012"/>
    <cellStyle name="20% - Accent1 9 4 5 2" xfId="4013"/>
    <cellStyle name="20% - Accent1 9 4 6" xfId="4014"/>
    <cellStyle name="20% - Accent1 9 4 7" xfId="4015"/>
    <cellStyle name="20% - Accent1 9 4 8" xfId="4016"/>
    <cellStyle name="20% - Accent1 9 4 9" xfId="4017"/>
    <cellStyle name="20% - Accent1 9 4_PNF Disclosure Summary 063011" xfId="4018"/>
    <cellStyle name="20% - Accent1 9 5" xfId="4019"/>
    <cellStyle name="20% - Accent1 9 5 10" xfId="4020"/>
    <cellStyle name="20% - Accent1 9 5 11" xfId="4021"/>
    <cellStyle name="20% - Accent1 9 5 12" xfId="4022"/>
    <cellStyle name="20% - Accent1 9 5 13" xfId="4023"/>
    <cellStyle name="20% - Accent1 9 5 14" xfId="4024"/>
    <cellStyle name="20% - Accent1 9 5 15" xfId="4025"/>
    <cellStyle name="20% - Accent1 9 5 16" xfId="4026"/>
    <cellStyle name="20% - Accent1 9 5 2" xfId="4027"/>
    <cellStyle name="20% - Accent1 9 5 2 10" xfId="4028"/>
    <cellStyle name="20% - Accent1 9 5 2 11" xfId="4029"/>
    <cellStyle name="20% - Accent1 9 5 2 12" xfId="4030"/>
    <cellStyle name="20% - Accent1 9 5 2 13" xfId="4031"/>
    <cellStyle name="20% - Accent1 9 5 2 14" xfId="4032"/>
    <cellStyle name="20% - Accent1 9 5 2 15" xfId="4033"/>
    <cellStyle name="20% - Accent1 9 5 2 2" xfId="4034"/>
    <cellStyle name="20% - Accent1 9 5 2 2 2" xfId="4035"/>
    <cellStyle name="20% - Accent1 9 5 2 2 2 2" xfId="4036"/>
    <cellStyle name="20% - Accent1 9 5 2 2 3" xfId="4037"/>
    <cellStyle name="20% - Accent1 9 5 2 3" xfId="4038"/>
    <cellStyle name="20% - Accent1 9 5 2 3 2" xfId="4039"/>
    <cellStyle name="20% - Accent1 9 5 2 3 2 2" xfId="4040"/>
    <cellStyle name="20% - Accent1 9 5 2 3 3" xfId="4041"/>
    <cellStyle name="20% - Accent1 9 5 2 4" xfId="4042"/>
    <cellStyle name="20% - Accent1 9 5 2 4 2" xfId="4043"/>
    <cellStyle name="20% - Accent1 9 5 2 5" xfId="4044"/>
    <cellStyle name="20% - Accent1 9 5 2 6" xfId="4045"/>
    <cellStyle name="20% - Accent1 9 5 2 7" xfId="4046"/>
    <cellStyle name="20% - Accent1 9 5 2 8" xfId="4047"/>
    <cellStyle name="20% - Accent1 9 5 2 9" xfId="4048"/>
    <cellStyle name="20% - Accent1 9 5 2_PNF Disclosure Summary 063011" xfId="4049"/>
    <cellStyle name="20% - Accent1 9 5 3" xfId="4050"/>
    <cellStyle name="20% - Accent1 9 5 3 2" xfId="4051"/>
    <cellStyle name="20% - Accent1 9 5 3 2 2" xfId="4052"/>
    <cellStyle name="20% - Accent1 9 5 3 3" xfId="4053"/>
    <cellStyle name="20% - Accent1 9 5 4" xfId="4054"/>
    <cellStyle name="20% - Accent1 9 5 4 2" xfId="4055"/>
    <cellStyle name="20% - Accent1 9 5 4 2 2" xfId="4056"/>
    <cellStyle name="20% - Accent1 9 5 4 3" xfId="4057"/>
    <cellStyle name="20% - Accent1 9 5 5" xfId="4058"/>
    <cellStyle name="20% - Accent1 9 5 5 2" xfId="4059"/>
    <cellStyle name="20% - Accent1 9 5 6" xfId="4060"/>
    <cellStyle name="20% - Accent1 9 5 7" xfId="4061"/>
    <cellStyle name="20% - Accent1 9 5 8" xfId="4062"/>
    <cellStyle name="20% - Accent1 9 5 9" xfId="4063"/>
    <cellStyle name="20% - Accent1 9 5_PNF Disclosure Summary 063011" xfId="4064"/>
    <cellStyle name="20% - Accent1 9 6" xfId="4065"/>
    <cellStyle name="20% - Accent1 9 6 10" xfId="4066"/>
    <cellStyle name="20% - Accent1 9 6 11" xfId="4067"/>
    <cellStyle name="20% - Accent1 9 6 12" xfId="4068"/>
    <cellStyle name="20% - Accent1 9 6 13" xfId="4069"/>
    <cellStyle name="20% - Accent1 9 6 14" xfId="4070"/>
    <cellStyle name="20% - Accent1 9 6 15" xfId="4071"/>
    <cellStyle name="20% - Accent1 9 6 16" xfId="4072"/>
    <cellStyle name="20% - Accent1 9 6 2" xfId="4073"/>
    <cellStyle name="20% - Accent1 9 6 2 10" xfId="4074"/>
    <cellStyle name="20% - Accent1 9 6 2 11" xfId="4075"/>
    <cellStyle name="20% - Accent1 9 6 2 12" xfId="4076"/>
    <cellStyle name="20% - Accent1 9 6 2 13" xfId="4077"/>
    <cellStyle name="20% - Accent1 9 6 2 14" xfId="4078"/>
    <cellStyle name="20% - Accent1 9 6 2 15" xfId="4079"/>
    <cellStyle name="20% - Accent1 9 6 2 2" xfId="4080"/>
    <cellStyle name="20% - Accent1 9 6 2 2 2" xfId="4081"/>
    <cellStyle name="20% - Accent1 9 6 2 2 2 2" xfId="4082"/>
    <cellStyle name="20% - Accent1 9 6 2 2 3" xfId="4083"/>
    <cellStyle name="20% - Accent1 9 6 2 3" xfId="4084"/>
    <cellStyle name="20% - Accent1 9 6 2 3 2" xfId="4085"/>
    <cellStyle name="20% - Accent1 9 6 2 3 2 2" xfId="4086"/>
    <cellStyle name="20% - Accent1 9 6 2 3 3" xfId="4087"/>
    <cellStyle name="20% - Accent1 9 6 2 4" xfId="4088"/>
    <cellStyle name="20% - Accent1 9 6 2 4 2" xfId="4089"/>
    <cellStyle name="20% - Accent1 9 6 2 5" xfId="4090"/>
    <cellStyle name="20% - Accent1 9 6 2 6" xfId="4091"/>
    <cellStyle name="20% - Accent1 9 6 2 7" xfId="4092"/>
    <cellStyle name="20% - Accent1 9 6 2 8" xfId="4093"/>
    <cellStyle name="20% - Accent1 9 6 2 9" xfId="4094"/>
    <cellStyle name="20% - Accent1 9 6 2_PNF Disclosure Summary 063011" xfId="4095"/>
    <cellStyle name="20% - Accent1 9 6 3" xfId="4096"/>
    <cellStyle name="20% - Accent1 9 6 3 2" xfId="4097"/>
    <cellStyle name="20% - Accent1 9 6 3 2 2" xfId="4098"/>
    <cellStyle name="20% - Accent1 9 6 3 3" xfId="4099"/>
    <cellStyle name="20% - Accent1 9 6 4" xfId="4100"/>
    <cellStyle name="20% - Accent1 9 6 4 2" xfId="4101"/>
    <cellStyle name="20% - Accent1 9 6 4 2 2" xfId="4102"/>
    <cellStyle name="20% - Accent1 9 6 4 3" xfId="4103"/>
    <cellStyle name="20% - Accent1 9 6 5" xfId="4104"/>
    <cellStyle name="20% - Accent1 9 6 5 2" xfId="4105"/>
    <cellStyle name="20% - Accent1 9 6 6" xfId="4106"/>
    <cellStyle name="20% - Accent1 9 6 7" xfId="4107"/>
    <cellStyle name="20% - Accent1 9 6 8" xfId="4108"/>
    <cellStyle name="20% - Accent1 9 6 9" xfId="4109"/>
    <cellStyle name="20% - Accent1 9 6_PNF Disclosure Summary 063011" xfId="4110"/>
    <cellStyle name="20% - Accent1 9 7" xfId="4111"/>
    <cellStyle name="20% - Accent1 9 7 10" xfId="4112"/>
    <cellStyle name="20% - Accent1 9 7 11" xfId="4113"/>
    <cellStyle name="20% - Accent1 9 7 12" xfId="4114"/>
    <cellStyle name="20% - Accent1 9 7 13" xfId="4115"/>
    <cellStyle name="20% - Accent1 9 7 14" xfId="4116"/>
    <cellStyle name="20% - Accent1 9 7 15" xfId="4117"/>
    <cellStyle name="20% - Accent1 9 7 16" xfId="4118"/>
    <cellStyle name="20% - Accent1 9 7 2" xfId="4119"/>
    <cellStyle name="20% - Accent1 9 7 2 10" xfId="4120"/>
    <cellStyle name="20% - Accent1 9 7 2 11" xfId="4121"/>
    <cellStyle name="20% - Accent1 9 7 2 12" xfId="4122"/>
    <cellStyle name="20% - Accent1 9 7 2 13" xfId="4123"/>
    <cellStyle name="20% - Accent1 9 7 2 14" xfId="4124"/>
    <cellStyle name="20% - Accent1 9 7 2 15" xfId="4125"/>
    <cellStyle name="20% - Accent1 9 7 2 2" xfId="4126"/>
    <cellStyle name="20% - Accent1 9 7 2 2 2" xfId="4127"/>
    <cellStyle name="20% - Accent1 9 7 2 2 2 2" xfId="4128"/>
    <cellStyle name="20% - Accent1 9 7 2 2 3" xfId="4129"/>
    <cellStyle name="20% - Accent1 9 7 2 3" xfId="4130"/>
    <cellStyle name="20% - Accent1 9 7 2 3 2" xfId="4131"/>
    <cellStyle name="20% - Accent1 9 7 2 3 2 2" xfId="4132"/>
    <cellStyle name="20% - Accent1 9 7 2 3 3" xfId="4133"/>
    <cellStyle name="20% - Accent1 9 7 2 4" xfId="4134"/>
    <cellStyle name="20% - Accent1 9 7 2 4 2" xfId="4135"/>
    <cellStyle name="20% - Accent1 9 7 2 5" xfId="4136"/>
    <cellStyle name="20% - Accent1 9 7 2 6" xfId="4137"/>
    <cellStyle name="20% - Accent1 9 7 2 7" xfId="4138"/>
    <cellStyle name="20% - Accent1 9 7 2 8" xfId="4139"/>
    <cellStyle name="20% - Accent1 9 7 2 9" xfId="4140"/>
    <cellStyle name="20% - Accent1 9 7 2_PNF Disclosure Summary 063011" xfId="4141"/>
    <cellStyle name="20% - Accent1 9 7 3" xfId="4142"/>
    <cellStyle name="20% - Accent1 9 7 3 2" xfId="4143"/>
    <cellStyle name="20% - Accent1 9 7 3 2 2" xfId="4144"/>
    <cellStyle name="20% - Accent1 9 7 3 3" xfId="4145"/>
    <cellStyle name="20% - Accent1 9 7 4" xfId="4146"/>
    <cellStyle name="20% - Accent1 9 7 4 2" xfId="4147"/>
    <cellStyle name="20% - Accent1 9 7 4 2 2" xfId="4148"/>
    <cellStyle name="20% - Accent1 9 7 4 3" xfId="4149"/>
    <cellStyle name="20% - Accent1 9 7 5" xfId="4150"/>
    <cellStyle name="20% - Accent1 9 7 5 2" xfId="4151"/>
    <cellStyle name="20% - Accent1 9 7 6" xfId="4152"/>
    <cellStyle name="20% - Accent1 9 7 7" xfId="4153"/>
    <cellStyle name="20% - Accent1 9 7 8" xfId="4154"/>
    <cellStyle name="20% - Accent1 9 7 9" xfId="4155"/>
    <cellStyle name="20% - Accent1 9 7_PNF Disclosure Summary 063011" xfId="4156"/>
    <cellStyle name="20% - Accent1 9 8" xfId="4157"/>
    <cellStyle name="20% - Accent1 9 8 10" xfId="4158"/>
    <cellStyle name="20% - Accent1 9 8 11" xfId="4159"/>
    <cellStyle name="20% - Accent1 9 8 12" xfId="4160"/>
    <cellStyle name="20% - Accent1 9 8 13" xfId="4161"/>
    <cellStyle name="20% - Accent1 9 8 14" xfId="4162"/>
    <cellStyle name="20% - Accent1 9 8 15" xfId="4163"/>
    <cellStyle name="20% - Accent1 9 8 2" xfId="4164"/>
    <cellStyle name="20% - Accent1 9 8 2 2" xfId="4165"/>
    <cellStyle name="20% - Accent1 9 8 2 2 2" xfId="4166"/>
    <cellStyle name="20% - Accent1 9 8 2 3" xfId="4167"/>
    <cellStyle name="20% - Accent1 9 8 3" xfId="4168"/>
    <cellStyle name="20% - Accent1 9 8 3 2" xfId="4169"/>
    <cellStyle name="20% - Accent1 9 8 3 2 2" xfId="4170"/>
    <cellStyle name="20% - Accent1 9 8 3 3" xfId="4171"/>
    <cellStyle name="20% - Accent1 9 8 4" xfId="4172"/>
    <cellStyle name="20% - Accent1 9 8 4 2" xfId="4173"/>
    <cellStyle name="20% - Accent1 9 8 5" xfId="4174"/>
    <cellStyle name="20% - Accent1 9 8 6" xfId="4175"/>
    <cellStyle name="20% - Accent1 9 8 7" xfId="4176"/>
    <cellStyle name="20% - Accent1 9 8 8" xfId="4177"/>
    <cellStyle name="20% - Accent1 9 8 9" xfId="4178"/>
    <cellStyle name="20% - Accent1 9 8_PNF Disclosure Summary 063011" xfId="4179"/>
    <cellStyle name="20% - Accent1 9 9" xfId="4180"/>
    <cellStyle name="20% - Accent1 9 9 2" xfId="4181"/>
    <cellStyle name="20% - Accent1 9 9 2 2" xfId="4182"/>
    <cellStyle name="20% - Accent1 9 9 3" xfId="4183"/>
    <cellStyle name="20% - Accent1 9_PNF Disclosure Summary 063011" xfId="4184"/>
    <cellStyle name="20% - Accent2 10" xfId="4185"/>
    <cellStyle name="20% - Accent2 10 10" xfId="4186"/>
    <cellStyle name="20% - Accent2 10 10 2" xfId="4187"/>
    <cellStyle name="20% - Accent2 10 10 2 2" xfId="4188"/>
    <cellStyle name="20% - Accent2 10 10 3" xfId="4189"/>
    <cellStyle name="20% - Accent2 10 11" xfId="4190"/>
    <cellStyle name="20% - Accent2 10 11 2" xfId="4191"/>
    <cellStyle name="20% - Accent2 10 12" xfId="4192"/>
    <cellStyle name="20% - Accent2 10 13" xfId="4193"/>
    <cellStyle name="20% - Accent2 10 14" xfId="4194"/>
    <cellStyle name="20% - Accent2 10 15" xfId="4195"/>
    <cellStyle name="20% - Accent2 10 16" xfId="4196"/>
    <cellStyle name="20% - Accent2 10 17" xfId="4197"/>
    <cellStyle name="20% - Accent2 10 18" xfId="4198"/>
    <cellStyle name="20% - Accent2 10 19" xfId="4199"/>
    <cellStyle name="20% - Accent2 10 2" xfId="4200"/>
    <cellStyle name="20% - Accent2 10 2 10" xfId="4201"/>
    <cellStyle name="20% - Accent2 10 2 11" xfId="4202"/>
    <cellStyle name="20% - Accent2 10 2 12" xfId="4203"/>
    <cellStyle name="20% - Accent2 10 2 13" xfId="4204"/>
    <cellStyle name="20% - Accent2 10 2 14" xfId="4205"/>
    <cellStyle name="20% - Accent2 10 2 15" xfId="4206"/>
    <cellStyle name="20% - Accent2 10 2 16" xfId="4207"/>
    <cellStyle name="20% - Accent2 10 2 2" xfId="4208"/>
    <cellStyle name="20% - Accent2 10 2 2 10" xfId="4209"/>
    <cellStyle name="20% - Accent2 10 2 2 11" xfId="4210"/>
    <cellStyle name="20% - Accent2 10 2 2 12" xfId="4211"/>
    <cellStyle name="20% - Accent2 10 2 2 13" xfId="4212"/>
    <cellStyle name="20% - Accent2 10 2 2 14" xfId="4213"/>
    <cellStyle name="20% - Accent2 10 2 2 15" xfId="4214"/>
    <cellStyle name="20% - Accent2 10 2 2 2" xfId="4215"/>
    <cellStyle name="20% - Accent2 10 2 2 2 2" xfId="4216"/>
    <cellStyle name="20% - Accent2 10 2 2 2 2 2" xfId="4217"/>
    <cellStyle name="20% - Accent2 10 2 2 2 3" xfId="4218"/>
    <cellStyle name="20% - Accent2 10 2 2 3" xfId="4219"/>
    <cellStyle name="20% - Accent2 10 2 2 3 2" xfId="4220"/>
    <cellStyle name="20% - Accent2 10 2 2 3 2 2" xfId="4221"/>
    <cellStyle name="20% - Accent2 10 2 2 3 3" xfId="4222"/>
    <cellStyle name="20% - Accent2 10 2 2 4" xfId="4223"/>
    <cellStyle name="20% - Accent2 10 2 2 4 2" xfId="4224"/>
    <cellStyle name="20% - Accent2 10 2 2 5" xfId="4225"/>
    <cellStyle name="20% - Accent2 10 2 2 6" xfId="4226"/>
    <cellStyle name="20% - Accent2 10 2 2 7" xfId="4227"/>
    <cellStyle name="20% - Accent2 10 2 2 8" xfId="4228"/>
    <cellStyle name="20% - Accent2 10 2 2 9" xfId="4229"/>
    <cellStyle name="20% - Accent2 10 2 2_PNF Disclosure Summary 063011" xfId="4230"/>
    <cellStyle name="20% - Accent2 10 2 3" xfId="4231"/>
    <cellStyle name="20% - Accent2 10 2 3 2" xfId="4232"/>
    <cellStyle name="20% - Accent2 10 2 3 2 2" xfId="4233"/>
    <cellStyle name="20% - Accent2 10 2 3 3" xfId="4234"/>
    <cellStyle name="20% - Accent2 10 2 4" xfId="4235"/>
    <cellStyle name="20% - Accent2 10 2 4 2" xfId="4236"/>
    <cellStyle name="20% - Accent2 10 2 4 2 2" xfId="4237"/>
    <cellStyle name="20% - Accent2 10 2 4 3" xfId="4238"/>
    <cellStyle name="20% - Accent2 10 2 5" xfId="4239"/>
    <cellStyle name="20% - Accent2 10 2 5 2" xfId="4240"/>
    <cellStyle name="20% - Accent2 10 2 6" xfId="4241"/>
    <cellStyle name="20% - Accent2 10 2 7" xfId="4242"/>
    <cellStyle name="20% - Accent2 10 2 8" xfId="4243"/>
    <cellStyle name="20% - Accent2 10 2 9" xfId="4244"/>
    <cellStyle name="20% - Accent2 10 2_PNF Disclosure Summary 063011" xfId="4245"/>
    <cellStyle name="20% - Accent2 10 20" xfId="4246"/>
    <cellStyle name="20% - Accent2 10 21" xfId="4247"/>
    <cellStyle name="20% - Accent2 10 22" xfId="4248"/>
    <cellStyle name="20% - Accent2 10 3" xfId="4249"/>
    <cellStyle name="20% - Accent2 10 3 10" xfId="4250"/>
    <cellStyle name="20% - Accent2 10 3 11" xfId="4251"/>
    <cellStyle name="20% - Accent2 10 3 12" xfId="4252"/>
    <cellStyle name="20% - Accent2 10 3 13" xfId="4253"/>
    <cellStyle name="20% - Accent2 10 3 14" xfId="4254"/>
    <cellStyle name="20% - Accent2 10 3 15" xfId="4255"/>
    <cellStyle name="20% - Accent2 10 3 16" xfId="4256"/>
    <cellStyle name="20% - Accent2 10 3 2" xfId="4257"/>
    <cellStyle name="20% - Accent2 10 3 2 10" xfId="4258"/>
    <cellStyle name="20% - Accent2 10 3 2 11" xfId="4259"/>
    <cellStyle name="20% - Accent2 10 3 2 12" xfId="4260"/>
    <cellStyle name="20% - Accent2 10 3 2 13" xfId="4261"/>
    <cellStyle name="20% - Accent2 10 3 2 14" xfId="4262"/>
    <cellStyle name="20% - Accent2 10 3 2 15" xfId="4263"/>
    <cellStyle name="20% - Accent2 10 3 2 2" xfId="4264"/>
    <cellStyle name="20% - Accent2 10 3 2 2 2" xfId="4265"/>
    <cellStyle name="20% - Accent2 10 3 2 2 2 2" xfId="4266"/>
    <cellStyle name="20% - Accent2 10 3 2 2 3" xfId="4267"/>
    <cellStyle name="20% - Accent2 10 3 2 3" xfId="4268"/>
    <cellStyle name="20% - Accent2 10 3 2 3 2" xfId="4269"/>
    <cellStyle name="20% - Accent2 10 3 2 3 2 2" xfId="4270"/>
    <cellStyle name="20% - Accent2 10 3 2 3 3" xfId="4271"/>
    <cellStyle name="20% - Accent2 10 3 2 4" xfId="4272"/>
    <cellStyle name="20% - Accent2 10 3 2 4 2" xfId="4273"/>
    <cellStyle name="20% - Accent2 10 3 2 5" xfId="4274"/>
    <cellStyle name="20% - Accent2 10 3 2 6" xfId="4275"/>
    <cellStyle name="20% - Accent2 10 3 2 7" xfId="4276"/>
    <cellStyle name="20% - Accent2 10 3 2 8" xfId="4277"/>
    <cellStyle name="20% - Accent2 10 3 2 9" xfId="4278"/>
    <cellStyle name="20% - Accent2 10 3 2_PNF Disclosure Summary 063011" xfId="4279"/>
    <cellStyle name="20% - Accent2 10 3 3" xfId="4280"/>
    <cellStyle name="20% - Accent2 10 3 3 2" xfId="4281"/>
    <cellStyle name="20% - Accent2 10 3 3 2 2" xfId="4282"/>
    <cellStyle name="20% - Accent2 10 3 3 3" xfId="4283"/>
    <cellStyle name="20% - Accent2 10 3 4" xfId="4284"/>
    <cellStyle name="20% - Accent2 10 3 4 2" xfId="4285"/>
    <cellStyle name="20% - Accent2 10 3 4 2 2" xfId="4286"/>
    <cellStyle name="20% - Accent2 10 3 4 3" xfId="4287"/>
    <cellStyle name="20% - Accent2 10 3 5" xfId="4288"/>
    <cellStyle name="20% - Accent2 10 3 5 2" xfId="4289"/>
    <cellStyle name="20% - Accent2 10 3 6" xfId="4290"/>
    <cellStyle name="20% - Accent2 10 3 7" xfId="4291"/>
    <cellStyle name="20% - Accent2 10 3 8" xfId="4292"/>
    <cellStyle name="20% - Accent2 10 3 9" xfId="4293"/>
    <cellStyle name="20% - Accent2 10 3_PNF Disclosure Summary 063011" xfId="4294"/>
    <cellStyle name="20% - Accent2 10 4" xfId="4295"/>
    <cellStyle name="20% - Accent2 10 4 10" xfId="4296"/>
    <cellStyle name="20% - Accent2 10 4 11" xfId="4297"/>
    <cellStyle name="20% - Accent2 10 4 12" xfId="4298"/>
    <cellStyle name="20% - Accent2 10 4 13" xfId="4299"/>
    <cellStyle name="20% - Accent2 10 4 14" xfId="4300"/>
    <cellStyle name="20% - Accent2 10 4 15" xfId="4301"/>
    <cellStyle name="20% - Accent2 10 4 16" xfId="4302"/>
    <cellStyle name="20% - Accent2 10 4 2" xfId="4303"/>
    <cellStyle name="20% - Accent2 10 4 2 10" xfId="4304"/>
    <cellStyle name="20% - Accent2 10 4 2 11" xfId="4305"/>
    <cellStyle name="20% - Accent2 10 4 2 12" xfId="4306"/>
    <cellStyle name="20% - Accent2 10 4 2 13" xfId="4307"/>
    <cellStyle name="20% - Accent2 10 4 2 14" xfId="4308"/>
    <cellStyle name="20% - Accent2 10 4 2 15" xfId="4309"/>
    <cellStyle name="20% - Accent2 10 4 2 2" xfId="4310"/>
    <cellStyle name="20% - Accent2 10 4 2 2 2" xfId="4311"/>
    <cellStyle name="20% - Accent2 10 4 2 2 2 2" xfId="4312"/>
    <cellStyle name="20% - Accent2 10 4 2 2 3" xfId="4313"/>
    <cellStyle name="20% - Accent2 10 4 2 3" xfId="4314"/>
    <cellStyle name="20% - Accent2 10 4 2 3 2" xfId="4315"/>
    <cellStyle name="20% - Accent2 10 4 2 3 2 2" xfId="4316"/>
    <cellStyle name="20% - Accent2 10 4 2 3 3" xfId="4317"/>
    <cellStyle name="20% - Accent2 10 4 2 4" xfId="4318"/>
    <cellStyle name="20% - Accent2 10 4 2 4 2" xfId="4319"/>
    <cellStyle name="20% - Accent2 10 4 2 5" xfId="4320"/>
    <cellStyle name="20% - Accent2 10 4 2 6" xfId="4321"/>
    <cellStyle name="20% - Accent2 10 4 2 7" xfId="4322"/>
    <cellStyle name="20% - Accent2 10 4 2 8" xfId="4323"/>
    <cellStyle name="20% - Accent2 10 4 2 9" xfId="4324"/>
    <cellStyle name="20% - Accent2 10 4 2_PNF Disclosure Summary 063011" xfId="4325"/>
    <cellStyle name="20% - Accent2 10 4 3" xfId="4326"/>
    <cellStyle name="20% - Accent2 10 4 3 2" xfId="4327"/>
    <cellStyle name="20% - Accent2 10 4 3 2 2" xfId="4328"/>
    <cellStyle name="20% - Accent2 10 4 3 3" xfId="4329"/>
    <cellStyle name="20% - Accent2 10 4 4" xfId="4330"/>
    <cellStyle name="20% - Accent2 10 4 4 2" xfId="4331"/>
    <cellStyle name="20% - Accent2 10 4 4 2 2" xfId="4332"/>
    <cellStyle name="20% - Accent2 10 4 4 3" xfId="4333"/>
    <cellStyle name="20% - Accent2 10 4 5" xfId="4334"/>
    <cellStyle name="20% - Accent2 10 4 5 2" xfId="4335"/>
    <cellStyle name="20% - Accent2 10 4 6" xfId="4336"/>
    <cellStyle name="20% - Accent2 10 4 7" xfId="4337"/>
    <cellStyle name="20% - Accent2 10 4 8" xfId="4338"/>
    <cellStyle name="20% - Accent2 10 4 9" xfId="4339"/>
    <cellStyle name="20% - Accent2 10 4_PNF Disclosure Summary 063011" xfId="4340"/>
    <cellStyle name="20% - Accent2 10 5" xfId="4341"/>
    <cellStyle name="20% - Accent2 10 5 10" xfId="4342"/>
    <cellStyle name="20% - Accent2 10 5 11" xfId="4343"/>
    <cellStyle name="20% - Accent2 10 5 12" xfId="4344"/>
    <cellStyle name="20% - Accent2 10 5 13" xfId="4345"/>
    <cellStyle name="20% - Accent2 10 5 14" xfId="4346"/>
    <cellStyle name="20% - Accent2 10 5 15" xfId="4347"/>
    <cellStyle name="20% - Accent2 10 5 16" xfId="4348"/>
    <cellStyle name="20% - Accent2 10 5 2" xfId="4349"/>
    <cellStyle name="20% - Accent2 10 5 2 10" xfId="4350"/>
    <cellStyle name="20% - Accent2 10 5 2 11" xfId="4351"/>
    <cellStyle name="20% - Accent2 10 5 2 12" xfId="4352"/>
    <cellStyle name="20% - Accent2 10 5 2 13" xfId="4353"/>
    <cellStyle name="20% - Accent2 10 5 2 14" xfId="4354"/>
    <cellStyle name="20% - Accent2 10 5 2 15" xfId="4355"/>
    <cellStyle name="20% - Accent2 10 5 2 2" xfId="4356"/>
    <cellStyle name="20% - Accent2 10 5 2 2 2" xfId="4357"/>
    <cellStyle name="20% - Accent2 10 5 2 2 2 2" xfId="4358"/>
    <cellStyle name="20% - Accent2 10 5 2 2 3" xfId="4359"/>
    <cellStyle name="20% - Accent2 10 5 2 3" xfId="4360"/>
    <cellStyle name="20% - Accent2 10 5 2 3 2" xfId="4361"/>
    <cellStyle name="20% - Accent2 10 5 2 3 2 2" xfId="4362"/>
    <cellStyle name="20% - Accent2 10 5 2 3 3" xfId="4363"/>
    <cellStyle name="20% - Accent2 10 5 2 4" xfId="4364"/>
    <cellStyle name="20% - Accent2 10 5 2 4 2" xfId="4365"/>
    <cellStyle name="20% - Accent2 10 5 2 5" xfId="4366"/>
    <cellStyle name="20% - Accent2 10 5 2 6" xfId="4367"/>
    <cellStyle name="20% - Accent2 10 5 2 7" xfId="4368"/>
    <cellStyle name="20% - Accent2 10 5 2 8" xfId="4369"/>
    <cellStyle name="20% - Accent2 10 5 2 9" xfId="4370"/>
    <cellStyle name="20% - Accent2 10 5 2_PNF Disclosure Summary 063011" xfId="4371"/>
    <cellStyle name="20% - Accent2 10 5 3" xfId="4372"/>
    <cellStyle name="20% - Accent2 10 5 3 2" xfId="4373"/>
    <cellStyle name="20% - Accent2 10 5 3 2 2" xfId="4374"/>
    <cellStyle name="20% - Accent2 10 5 3 3" xfId="4375"/>
    <cellStyle name="20% - Accent2 10 5 4" xfId="4376"/>
    <cellStyle name="20% - Accent2 10 5 4 2" xfId="4377"/>
    <cellStyle name="20% - Accent2 10 5 4 2 2" xfId="4378"/>
    <cellStyle name="20% - Accent2 10 5 4 3" xfId="4379"/>
    <cellStyle name="20% - Accent2 10 5 5" xfId="4380"/>
    <cellStyle name="20% - Accent2 10 5 5 2" xfId="4381"/>
    <cellStyle name="20% - Accent2 10 5 6" xfId="4382"/>
    <cellStyle name="20% - Accent2 10 5 7" xfId="4383"/>
    <cellStyle name="20% - Accent2 10 5 8" xfId="4384"/>
    <cellStyle name="20% - Accent2 10 5 9" xfId="4385"/>
    <cellStyle name="20% - Accent2 10 5_PNF Disclosure Summary 063011" xfId="4386"/>
    <cellStyle name="20% - Accent2 10 6" xfId="4387"/>
    <cellStyle name="20% - Accent2 10 6 10" xfId="4388"/>
    <cellStyle name="20% - Accent2 10 6 11" xfId="4389"/>
    <cellStyle name="20% - Accent2 10 6 12" xfId="4390"/>
    <cellStyle name="20% - Accent2 10 6 13" xfId="4391"/>
    <cellStyle name="20% - Accent2 10 6 14" xfId="4392"/>
    <cellStyle name="20% - Accent2 10 6 15" xfId="4393"/>
    <cellStyle name="20% - Accent2 10 6 16" xfId="4394"/>
    <cellStyle name="20% - Accent2 10 6 2" xfId="4395"/>
    <cellStyle name="20% - Accent2 10 6 2 10" xfId="4396"/>
    <cellStyle name="20% - Accent2 10 6 2 11" xfId="4397"/>
    <cellStyle name="20% - Accent2 10 6 2 12" xfId="4398"/>
    <cellStyle name="20% - Accent2 10 6 2 13" xfId="4399"/>
    <cellStyle name="20% - Accent2 10 6 2 14" xfId="4400"/>
    <cellStyle name="20% - Accent2 10 6 2 15" xfId="4401"/>
    <cellStyle name="20% - Accent2 10 6 2 2" xfId="4402"/>
    <cellStyle name="20% - Accent2 10 6 2 2 2" xfId="4403"/>
    <cellStyle name="20% - Accent2 10 6 2 2 2 2" xfId="4404"/>
    <cellStyle name="20% - Accent2 10 6 2 2 3" xfId="4405"/>
    <cellStyle name="20% - Accent2 10 6 2 3" xfId="4406"/>
    <cellStyle name="20% - Accent2 10 6 2 3 2" xfId="4407"/>
    <cellStyle name="20% - Accent2 10 6 2 3 2 2" xfId="4408"/>
    <cellStyle name="20% - Accent2 10 6 2 3 3" xfId="4409"/>
    <cellStyle name="20% - Accent2 10 6 2 4" xfId="4410"/>
    <cellStyle name="20% - Accent2 10 6 2 4 2" xfId="4411"/>
    <cellStyle name="20% - Accent2 10 6 2 5" xfId="4412"/>
    <cellStyle name="20% - Accent2 10 6 2 6" xfId="4413"/>
    <cellStyle name="20% - Accent2 10 6 2 7" xfId="4414"/>
    <cellStyle name="20% - Accent2 10 6 2 8" xfId="4415"/>
    <cellStyle name="20% - Accent2 10 6 2 9" xfId="4416"/>
    <cellStyle name="20% - Accent2 10 6 2_PNF Disclosure Summary 063011" xfId="4417"/>
    <cellStyle name="20% - Accent2 10 6 3" xfId="4418"/>
    <cellStyle name="20% - Accent2 10 6 3 2" xfId="4419"/>
    <cellStyle name="20% - Accent2 10 6 3 2 2" xfId="4420"/>
    <cellStyle name="20% - Accent2 10 6 3 3" xfId="4421"/>
    <cellStyle name="20% - Accent2 10 6 4" xfId="4422"/>
    <cellStyle name="20% - Accent2 10 6 4 2" xfId="4423"/>
    <cellStyle name="20% - Accent2 10 6 4 2 2" xfId="4424"/>
    <cellStyle name="20% - Accent2 10 6 4 3" xfId="4425"/>
    <cellStyle name="20% - Accent2 10 6 5" xfId="4426"/>
    <cellStyle name="20% - Accent2 10 6 5 2" xfId="4427"/>
    <cellStyle name="20% - Accent2 10 6 6" xfId="4428"/>
    <cellStyle name="20% - Accent2 10 6 7" xfId="4429"/>
    <cellStyle name="20% - Accent2 10 6 8" xfId="4430"/>
    <cellStyle name="20% - Accent2 10 6 9" xfId="4431"/>
    <cellStyle name="20% - Accent2 10 6_PNF Disclosure Summary 063011" xfId="4432"/>
    <cellStyle name="20% - Accent2 10 7" xfId="4433"/>
    <cellStyle name="20% - Accent2 10 7 10" xfId="4434"/>
    <cellStyle name="20% - Accent2 10 7 11" xfId="4435"/>
    <cellStyle name="20% - Accent2 10 7 12" xfId="4436"/>
    <cellStyle name="20% - Accent2 10 7 13" xfId="4437"/>
    <cellStyle name="20% - Accent2 10 7 14" xfId="4438"/>
    <cellStyle name="20% - Accent2 10 7 15" xfId="4439"/>
    <cellStyle name="20% - Accent2 10 7 16" xfId="4440"/>
    <cellStyle name="20% - Accent2 10 7 2" xfId="4441"/>
    <cellStyle name="20% - Accent2 10 7 2 10" xfId="4442"/>
    <cellStyle name="20% - Accent2 10 7 2 11" xfId="4443"/>
    <cellStyle name="20% - Accent2 10 7 2 12" xfId="4444"/>
    <cellStyle name="20% - Accent2 10 7 2 13" xfId="4445"/>
    <cellStyle name="20% - Accent2 10 7 2 14" xfId="4446"/>
    <cellStyle name="20% - Accent2 10 7 2 15" xfId="4447"/>
    <cellStyle name="20% - Accent2 10 7 2 2" xfId="4448"/>
    <cellStyle name="20% - Accent2 10 7 2 2 2" xfId="4449"/>
    <cellStyle name="20% - Accent2 10 7 2 2 2 2" xfId="4450"/>
    <cellStyle name="20% - Accent2 10 7 2 2 3" xfId="4451"/>
    <cellStyle name="20% - Accent2 10 7 2 3" xfId="4452"/>
    <cellStyle name="20% - Accent2 10 7 2 3 2" xfId="4453"/>
    <cellStyle name="20% - Accent2 10 7 2 3 2 2" xfId="4454"/>
    <cellStyle name="20% - Accent2 10 7 2 3 3" xfId="4455"/>
    <cellStyle name="20% - Accent2 10 7 2 4" xfId="4456"/>
    <cellStyle name="20% - Accent2 10 7 2 4 2" xfId="4457"/>
    <cellStyle name="20% - Accent2 10 7 2 5" xfId="4458"/>
    <cellStyle name="20% - Accent2 10 7 2 6" xfId="4459"/>
    <cellStyle name="20% - Accent2 10 7 2 7" xfId="4460"/>
    <cellStyle name="20% - Accent2 10 7 2 8" xfId="4461"/>
    <cellStyle name="20% - Accent2 10 7 2 9" xfId="4462"/>
    <cellStyle name="20% - Accent2 10 7 2_PNF Disclosure Summary 063011" xfId="4463"/>
    <cellStyle name="20% - Accent2 10 7 3" xfId="4464"/>
    <cellStyle name="20% - Accent2 10 7 3 2" xfId="4465"/>
    <cellStyle name="20% - Accent2 10 7 3 2 2" xfId="4466"/>
    <cellStyle name="20% - Accent2 10 7 3 3" xfId="4467"/>
    <cellStyle name="20% - Accent2 10 7 4" xfId="4468"/>
    <cellStyle name="20% - Accent2 10 7 4 2" xfId="4469"/>
    <cellStyle name="20% - Accent2 10 7 4 2 2" xfId="4470"/>
    <cellStyle name="20% - Accent2 10 7 4 3" xfId="4471"/>
    <cellStyle name="20% - Accent2 10 7 5" xfId="4472"/>
    <cellStyle name="20% - Accent2 10 7 5 2" xfId="4473"/>
    <cellStyle name="20% - Accent2 10 7 6" xfId="4474"/>
    <cellStyle name="20% - Accent2 10 7 7" xfId="4475"/>
    <cellStyle name="20% - Accent2 10 7 8" xfId="4476"/>
    <cellStyle name="20% - Accent2 10 7 9" xfId="4477"/>
    <cellStyle name="20% - Accent2 10 7_PNF Disclosure Summary 063011" xfId="4478"/>
    <cellStyle name="20% - Accent2 10 8" xfId="4479"/>
    <cellStyle name="20% - Accent2 10 8 10" xfId="4480"/>
    <cellStyle name="20% - Accent2 10 8 11" xfId="4481"/>
    <cellStyle name="20% - Accent2 10 8 12" xfId="4482"/>
    <cellStyle name="20% - Accent2 10 8 13" xfId="4483"/>
    <cellStyle name="20% - Accent2 10 8 14" xfId="4484"/>
    <cellStyle name="20% - Accent2 10 8 15" xfId="4485"/>
    <cellStyle name="20% - Accent2 10 8 2" xfId="4486"/>
    <cellStyle name="20% - Accent2 10 8 2 2" xfId="4487"/>
    <cellStyle name="20% - Accent2 10 8 2 2 2" xfId="4488"/>
    <cellStyle name="20% - Accent2 10 8 2 3" xfId="4489"/>
    <cellStyle name="20% - Accent2 10 8 3" xfId="4490"/>
    <cellStyle name="20% - Accent2 10 8 3 2" xfId="4491"/>
    <cellStyle name="20% - Accent2 10 8 3 2 2" xfId="4492"/>
    <cellStyle name="20% - Accent2 10 8 3 3" xfId="4493"/>
    <cellStyle name="20% - Accent2 10 8 4" xfId="4494"/>
    <cellStyle name="20% - Accent2 10 8 4 2" xfId="4495"/>
    <cellStyle name="20% - Accent2 10 8 5" xfId="4496"/>
    <cellStyle name="20% - Accent2 10 8 6" xfId="4497"/>
    <cellStyle name="20% - Accent2 10 8 7" xfId="4498"/>
    <cellStyle name="20% - Accent2 10 8 8" xfId="4499"/>
    <cellStyle name="20% - Accent2 10 8 9" xfId="4500"/>
    <cellStyle name="20% - Accent2 10 8_PNF Disclosure Summary 063011" xfId="4501"/>
    <cellStyle name="20% - Accent2 10 9" xfId="4502"/>
    <cellStyle name="20% - Accent2 10 9 2" xfId="4503"/>
    <cellStyle name="20% - Accent2 10 9 2 2" xfId="4504"/>
    <cellStyle name="20% - Accent2 10 9 3" xfId="4505"/>
    <cellStyle name="20% - Accent2 10_PNF Disclosure Summary 063011" xfId="4506"/>
    <cellStyle name="20% - Accent2 11" xfId="4507"/>
    <cellStyle name="20% - Accent2 11 10" xfId="4508"/>
    <cellStyle name="20% - Accent2 11 10 2" xfId="4509"/>
    <cellStyle name="20% - Accent2 11 10 2 2" xfId="4510"/>
    <cellStyle name="20% - Accent2 11 10 3" xfId="4511"/>
    <cellStyle name="20% - Accent2 11 11" xfId="4512"/>
    <cellStyle name="20% - Accent2 11 11 2" xfId="4513"/>
    <cellStyle name="20% - Accent2 11 12" xfId="4514"/>
    <cellStyle name="20% - Accent2 11 13" xfId="4515"/>
    <cellStyle name="20% - Accent2 11 14" xfId="4516"/>
    <cellStyle name="20% - Accent2 11 15" xfId="4517"/>
    <cellStyle name="20% - Accent2 11 16" xfId="4518"/>
    <cellStyle name="20% - Accent2 11 17" xfId="4519"/>
    <cellStyle name="20% - Accent2 11 18" xfId="4520"/>
    <cellStyle name="20% - Accent2 11 19" xfId="4521"/>
    <cellStyle name="20% - Accent2 11 2" xfId="4522"/>
    <cellStyle name="20% - Accent2 11 2 10" xfId="4523"/>
    <cellStyle name="20% - Accent2 11 2 11" xfId="4524"/>
    <cellStyle name="20% - Accent2 11 2 12" xfId="4525"/>
    <cellStyle name="20% - Accent2 11 2 13" xfId="4526"/>
    <cellStyle name="20% - Accent2 11 2 14" xfId="4527"/>
    <cellStyle name="20% - Accent2 11 2 15" xfId="4528"/>
    <cellStyle name="20% - Accent2 11 2 16" xfId="4529"/>
    <cellStyle name="20% - Accent2 11 2 2" xfId="4530"/>
    <cellStyle name="20% - Accent2 11 2 2 10" xfId="4531"/>
    <cellStyle name="20% - Accent2 11 2 2 11" xfId="4532"/>
    <cellStyle name="20% - Accent2 11 2 2 12" xfId="4533"/>
    <cellStyle name="20% - Accent2 11 2 2 13" xfId="4534"/>
    <cellStyle name="20% - Accent2 11 2 2 14" xfId="4535"/>
    <cellStyle name="20% - Accent2 11 2 2 15" xfId="4536"/>
    <cellStyle name="20% - Accent2 11 2 2 2" xfId="4537"/>
    <cellStyle name="20% - Accent2 11 2 2 2 2" xfId="4538"/>
    <cellStyle name="20% - Accent2 11 2 2 2 2 2" xfId="4539"/>
    <cellStyle name="20% - Accent2 11 2 2 2 3" xfId="4540"/>
    <cellStyle name="20% - Accent2 11 2 2 3" xfId="4541"/>
    <cellStyle name="20% - Accent2 11 2 2 3 2" xfId="4542"/>
    <cellStyle name="20% - Accent2 11 2 2 3 2 2" xfId="4543"/>
    <cellStyle name="20% - Accent2 11 2 2 3 3" xfId="4544"/>
    <cellStyle name="20% - Accent2 11 2 2 4" xfId="4545"/>
    <cellStyle name="20% - Accent2 11 2 2 4 2" xfId="4546"/>
    <cellStyle name="20% - Accent2 11 2 2 5" xfId="4547"/>
    <cellStyle name="20% - Accent2 11 2 2 6" xfId="4548"/>
    <cellStyle name="20% - Accent2 11 2 2 7" xfId="4549"/>
    <cellStyle name="20% - Accent2 11 2 2 8" xfId="4550"/>
    <cellStyle name="20% - Accent2 11 2 2 9" xfId="4551"/>
    <cellStyle name="20% - Accent2 11 2 2_PNF Disclosure Summary 063011" xfId="4552"/>
    <cellStyle name="20% - Accent2 11 2 3" xfId="4553"/>
    <cellStyle name="20% - Accent2 11 2 3 2" xfId="4554"/>
    <cellStyle name="20% - Accent2 11 2 3 2 2" xfId="4555"/>
    <cellStyle name="20% - Accent2 11 2 3 3" xfId="4556"/>
    <cellStyle name="20% - Accent2 11 2 4" xfId="4557"/>
    <cellStyle name="20% - Accent2 11 2 4 2" xfId="4558"/>
    <cellStyle name="20% - Accent2 11 2 4 2 2" xfId="4559"/>
    <cellStyle name="20% - Accent2 11 2 4 3" xfId="4560"/>
    <cellStyle name="20% - Accent2 11 2 5" xfId="4561"/>
    <cellStyle name="20% - Accent2 11 2 5 2" xfId="4562"/>
    <cellStyle name="20% - Accent2 11 2 6" xfId="4563"/>
    <cellStyle name="20% - Accent2 11 2 7" xfId="4564"/>
    <cellStyle name="20% - Accent2 11 2 8" xfId="4565"/>
    <cellStyle name="20% - Accent2 11 2 9" xfId="4566"/>
    <cellStyle name="20% - Accent2 11 2_PNF Disclosure Summary 063011" xfId="4567"/>
    <cellStyle name="20% - Accent2 11 20" xfId="4568"/>
    <cellStyle name="20% - Accent2 11 21" xfId="4569"/>
    <cellStyle name="20% - Accent2 11 22" xfId="4570"/>
    <cellStyle name="20% - Accent2 11 3" xfId="4571"/>
    <cellStyle name="20% - Accent2 11 3 10" xfId="4572"/>
    <cellStyle name="20% - Accent2 11 3 11" xfId="4573"/>
    <cellStyle name="20% - Accent2 11 3 12" xfId="4574"/>
    <cellStyle name="20% - Accent2 11 3 13" xfId="4575"/>
    <cellStyle name="20% - Accent2 11 3 14" xfId="4576"/>
    <cellStyle name="20% - Accent2 11 3 15" xfId="4577"/>
    <cellStyle name="20% - Accent2 11 3 16" xfId="4578"/>
    <cellStyle name="20% - Accent2 11 3 2" xfId="4579"/>
    <cellStyle name="20% - Accent2 11 3 2 10" xfId="4580"/>
    <cellStyle name="20% - Accent2 11 3 2 11" xfId="4581"/>
    <cellStyle name="20% - Accent2 11 3 2 12" xfId="4582"/>
    <cellStyle name="20% - Accent2 11 3 2 13" xfId="4583"/>
    <cellStyle name="20% - Accent2 11 3 2 14" xfId="4584"/>
    <cellStyle name="20% - Accent2 11 3 2 15" xfId="4585"/>
    <cellStyle name="20% - Accent2 11 3 2 2" xfId="4586"/>
    <cellStyle name="20% - Accent2 11 3 2 2 2" xfId="4587"/>
    <cellStyle name="20% - Accent2 11 3 2 2 2 2" xfId="4588"/>
    <cellStyle name="20% - Accent2 11 3 2 2 3" xfId="4589"/>
    <cellStyle name="20% - Accent2 11 3 2 3" xfId="4590"/>
    <cellStyle name="20% - Accent2 11 3 2 3 2" xfId="4591"/>
    <cellStyle name="20% - Accent2 11 3 2 3 2 2" xfId="4592"/>
    <cellStyle name="20% - Accent2 11 3 2 3 3" xfId="4593"/>
    <cellStyle name="20% - Accent2 11 3 2 4" xfId="4594"/>
    <cellStyle name="20% - Accent2 11 3 2 4 2" xfId="4595"/>
    <cellStyle name="20% - Accent2 11 3 2 5" xfId="4596"/>
    <cellStyle name="20% - Accent2 11 3 2 6" xfId="4597"/>
    <cellStyle name="20% - Accent2 11 3 2 7" xfId="4598"/>
    <cellStyle name="20% - Accent2 11 3 2 8" xfId="4599"/>
    <cellStyle name="20% - Accent2 11 3 2 9" xfId="4600"/>
    <cellStyle name="20% - Accent2 11 3 2_PNF Disclosure Summary 063011" xfId="4601"/>
    <cellStyle name="20% - Accent2 11 3 3" xfId="4602"/>
    <cellStyle name="20% - Accent2 11 3 3 2" xfId="4603"/>
    <cellStyle name="20% - Accent2 11 3 3 2 2" xfId="4604"/>
    <cellStyle name="20% - Accent2 11 3 3 3" xfId="4605"/>
    <cellStyle name="20% - Accent2 11 3 4" xfId="4606"/>
    <cellStyle name="20% - Accent2 11 3 4 2" xfId="4607"/>
    <cellStyle name="20% - Accent2 11 3 4 2 2" xfId="4608"/>
    <cellStyle name="20% - Accent2 11 3 4 3" xfId="4609"/>
    <cellStyle name="20% - Accent2 11 3 5" xfId="4610"/>
    <cellStyle name="20% - Accent2 11 3 5 2" xfId="4611"/>
    <cellStyle name="20% - Accent2 11 3 6" xfId="4612"/>
    <cellStyle name="20% - Accent2 11 3 7" xfId="4613"/>
    <cellStyle name="20% - Accent2 11 3 8" xfId="4614"/>
    <cellStyle name="20% - Accent2 11 3 9" xfId="4615"/>
    <cellStyle name="20% - Accent2 11 3_PNF Disclosure Summary 063011" xfId="4616"/>
    <cellStyle name="20% - Accent2 11 4" xfId="4617"/>
    <cellStyle name="20% - Accent2 11 4 10" xfId="4618"/>
    <cellStyle name="20% - Accent2 11 4 11" xfId="4619"/>
    <cellStyle name="20% - Accent2 11 4 12" xfId="4620"/>
    <cellStyle name="20% - Accent2 11 4 13" xfId="4621"/>
    <cellStyle name="20% - Accent2 11 4 14" xfId="4622"/>
    <cellStyle name="20% - Accent2 11 4 15" xfId="4623"/>
    <cellStyle name="20% - Accent2 11 4 16" xfId="4624"/>
    <cellStyle name="20% - Accent2 11 4 2" xfId="4625"/>
    <cellStyle name="20% - Accent2 11 4 2 10" xfId="4626"/>
    <cellStyle name="20% - Accent2 11 4 2 11" xfId="4627"/>
    <cellStyle name="20% - Accent2 11 4 2 12" xfId="4628"/>
    <cellStyle name="20% - Accent2 11 4 2 13" xfId="4629"/>
    <cellStyle name="20% - Accent2 11 4 2 14" xfId="4630"/>
    <cellStyle name="20% - Accent2 11 4 2 15" xfId="4631"/>
    <cellStyle name="20% - Accent2 11 4 2 2" xfId="4632"/>
    <cellStyle name="20% - Accent2 11 4 2 2 2" xfId="4633"/>
    <cellStyle name="20% - Accent2 11 4 2 2 2 2" xfId="4634"/>
    <cellStyle name="20% - Accent2 11 4 2 2 3" xfId="4635"/>
    <cellStyle name="20% - Accent2 11 4 2 3" xfId="4636"/>
    <cellStyle name="20% - Accent2 11 4 2 3 2" xfId="4637"/>
    <cellStyle name="20% - Accent2 11 4 2 3 2 2" xfId="4638"/>
    <cellStyle name="20% - Accent2 11 4 2 3 3" xfId="4639"/>
    <cellStyle name="20% - Accent2 11 4 2 4" xfId="4640"/>
    <cellStyle name="20% - Accent2 11 4 2 4 2" xfId="4641"/>
    <cellStyle name="20% - Accent2 11 4 2 5" xfId="4642"/>
    <cellStyle name="20% - Accent2 11 4 2 6" xfId="4643"/>
    <cellStyle name="20% - Accent2 11 4 2 7" xfId="4644"/>
    <cellStyle name="20% - Accent2 11 4 2 8" xfId="4645"/>
    <cellStyle name="20% - Accent2 11 4 2 9" xfId="4646"/>
    <cellStyle name="20% - Accent2 11 4 2_PNF Disclosure Summary 063011" xfId="4647"/>
    <cellStyle name="20% - Accent2 11 4 3" xfId="4648"/>
    <cellStyle name="20% - Accent2 11 4 3 2" xfId="4649"/>
    <cellStyle name="20% - Accent2 11 4 3 2 2" xfId="4650"/>
    <cellStyle name="20% - Accent2 11 4 3 3" xfId="4651"/>
    <cellStyle name="20% - Accent2 11 4 4" xfId="4652"/>
    <cellStyle name="20% - Accent2 11 4 4 2" xfId="4653"/>
    <cellStyle name="20% - Accent2 11 4 4 2 2" xfId="4654"/>
    <cellStyle name="20% - Accent2 11 4 4 3" xfId="4655"/>
    <cellStyle name="20% - Accent2 11 4 5" xfId="4656"/>
    <cellStyle name="20% - Accent2 11 4 5 2" xfId="4657"/>
    <cellStyle name="20% - Accent2 11 4 6" xfId="4658"/>
    <cellStyle name="20% - Accent2 11 4 7" xfId="4659"/>
    <cellStyle name="20% - Accent2 11 4 8" xfId="4660"/>
    <cellStyle name="20% - Accent2 11 4 9" xfId="4661"/>
    <cellStyle name="20% - Accent2 11 4_PNF Disclosure Summary 063011" xfId="4662"/>
    <cellStyle name="20% - Accent2 11 5" xfId="4663"/>
    <cellStyle name="20% - Accent2 11 5 10" xfId="4664"/>
    <cellStyle name="20% - Accent2 11 5 11" xfId="4665"/>
    <cellStyle name="20% - Accent2 11 5 12" xfId="4666"/>
    <cellStyle name="20% - Accent2 11 5 13" xfId="4667"/>
    <cellStyle name="20% - Accent2 11 5 14" xfId="4668"/>
    <cellStyle name="20% - Accent2 11 5 15" xfId="4669"/>
    <cellStyle name="20% - Accent2 11 5 16" xfId="4670"/>
    <cellStyle name="20% - Accent2 11 5 2" xfId="4671"/>
    <cellStyle name="20% - Accent2 11 5 2 10" xfId="4672"/>
    <cellStyle name="20% - Accent2 11 5 2 11" xfId="4673"/>
    <cellStyle name="20% - Accent2 11 5 2 12" xfId="4674"/>
    <cellStyle name="20% - Accent2 11 5 2 13" xfId="4675"/>
    <cellStyle name="20% - Accent2 11 5 2 14" xfId="4676"/>
    <cellStyle name="20% - Accent2 11 5 2 15" xfId="4677"/>
    <cellStyle name="20% - Accent2 11 5 2 2" xfId="4678"/>
    <cellStyle name="20% - Accent2 11 5 2 2 2" xfId="4679"/>
    <cellStyle name="20% - Accent2 11 5 2 2 2 2" xfId="4680"/>
    <cellStyle name="20% - Accent2 11 5 2 2 3" xfId="4681"/>
    <cellStyle name="20% - Accent2 11 5 2 3" xfId="4682"/>
    <cellStyle name="20% - Accent2 11 5 2 3 2" xfId="4683"/>
    <cellStyle name="20% - Accent2 11 5 2 3 2 2" xfId="4684"/>
    <cellStyle name="20% - Accent2 11 5 2 3 3" xfId="4685"/>
    <cellStyle name="20% - Accent2 11 5 2 4" xfId="4686"/>
    <cellStyle name="20% - Accent2 11 5 2 4 2" xfId="4687"/>
    <cellStyle name="20% - Accent2 11 5 2 5" xfId="4688"/>
    <cellStyle name="20% - Accent2 11 5 2 6" xfId="4689"/>
    <cellStyle name="20% - Accent2 11 5 2 7" xfId="4690"/>
    <cellStyle name="20% - Accent2 11 5 2 8" xfId="4691"/>
    <cellStyle name="20% - Accent2 11 5 2 9" xfId="4692"/>
    <cellStyle name="20% - Accent2 11 5 2_PNF Disclosure Summary 063011" xfId="4693"/>
    <cellStyle name="20% - Accent2 11 5 3" xfId="4694"/>
    <cellStyle name="20% - Accent2 11 5 3 2" xfId="4695"/>
    <cellStyle name="20% - Accent2 11 5 3 2 2" xfId="4696"/>
    <cellStyle name="20% - Accent2 11 5 3 3" xfId="4697"/>
    <cellStyle name="20% - Accent2 11 5 4" xfId="4698"/>
    <cellStyle name="20% - Accent2 11 5 4 2" xfId="4699"/>
    <cellStyle name="20% - Accent2 11 5 4 2 2" xfId="4700"/>
    <cellStyle name="20% - Accent2 11 5 4 3" xfId="4701"/>
    <cellStyle name="20% - Accent2 11 5 5" xfId="4702"/>
    <cellStyle name="20% - Accent2 11 5 5 2" xfId="4703"/>
    <cellStyle name="20% - Accent2 11 5 6" xfId="4704"/>
    <cellStyle name="20% - Accent2 11 5 7" xfId="4705"/>
    <cellStyle name="20% - Accent2 11 5 8" xfId="4706"/>
    <cellStyle name="20% - Accent2 11 5 9" xfId="4707"/>
    <cellStyle name="20% - Accent2 11 5_PNF Disclosure Summary 063011" xfId="4708"/>
    <cellStyle name="20% - Accent2 11 6" xfId="4709"/>
    <cellStyle name="20% - Accent2 11 6 10" xfId="4710"/>
    <cellStyle name="20% - Accent2 11 6 11" xfId="4711"/>
    <cellStyle name="20% - Accent2 11 6 12" xfId="4712"/>
    <cellStyle name="20% - Accent2 11 6 13" xfId="4713"/>
    <cellStyle name="20% - Accent2 11 6 14" xfId="4714"/>
    <cellStyle name="20% - Accent2 11 6 15" xfId="4715"/>
    <cellStyle name="20% - Accent2 11 6 16" xfId="4716"/>
    <cellStyle name="20% - Accent2 11 6 2" xfId="4717"/>
    <cellStyle name="20% - Accent2 11 6 2 10" xfId="4718"/>
    <cellStyle name="20% - Accent2 11 6 2 11" xfId="4719"/>
    <cellStyle name="20% - Accent2 11 6 2 12" xfId="4720"/>
    <cellStyle name="20% - Accent2 11 6 2 13" xfId="4721"/>
    <cellStyle name="20% - Accent2 11 6 2 14" xfId="4722"/>
    <cellStyle name="20% - Accent2 11 6 2 15" xfId="4723"/>
    <cellStyle name="20% - Accent2 11 6 2 2" xfId="4724"/>
    <cellStyle name="20% - Accent2 11 6 2 2 2" xfId="4725"/>
    <cellStyle name="20% - Accent2 11 6 2 2 2 2" xfId="4726"/>
    <cellStyle name="20% - Accent2 11 6 2 2 3" xfId="4727"/>
    <cellStyle name="20% - Accent2 11 6 2 3" xfId="4728"/>
    <cellStyle name="20% - Accent2 11 6 2 3 2" xfId="4729"/>
    <cellStyle name="20% - Accent2 11 6 2 3 2 2" xfId="4730"/>
    <cellStyle name="20% - Accent2 11 6 2 3 3" xfId="4731"/>
    <cellStyle name="20% - Accent2 11 6 2 4" xfId="4732"/>
    <cellStyle name="20% - Accent2 11 6 2 4 2" xfId="4733"/>
    <cellStyle name="20% - Accent2 11 6 2 5" xfId="4734"/>
    <cellStyle name="20% - Accent2 11 6 2 6" xfId="4735"/>
    <cellStyle name="20% - Accent2 11 6 2 7" xfId="4736"/>
    <cellStyle name="20% - Accent2 11 6 2 8" xfId="4737"/>
    <cellStyle name="20% - Accent2 11 6 2 9" xfId="4738"/>
    <cellStyle name="20% - Accent2 11 6 2_PNF Disclosure Summary 063011" xfId="4739"/>
    <cellStyle name="20% - Accent2 11 6 3" xfId="4740"/>
    <cellStyle name="20% - Accent2 11 6 3 2" xfId="4741"/>
    <cellStyle name="20% - Accent2 11 6 3 2 2" xfId="4742"/>
    <cellStyle name="20% - Accent2 11 6 3 3" xfId="4743"/>
    <cellStyle name="20% - Accent2 11 6 4" xfId="4744"/>
    <cellStyle name="20% - Accent2 11 6 4 2" xfId="4745"/>
    <cellStyle name="20% - Accent2 11 6 4 2 2" xfId="4746"/>
    <cellStyle name="20% - Accent2 11 6 4 3" xfId="4747"/>
    <cellStyle name="20% - Accent2 11 6 5" xfId="4748"/>
    <cellStyle name="20% - Accent2 11 6 5 2" xfId="4749"/>
    <cellStyle name="20% - Accent2 11 6 6" xfId="4750"/>
    <cellStyle name="20% - Accent2 11 6 7" xfId="4751"/>
    <cellStyle name="20% - Accent2 11 6 8" xfId="4752"/>
    <cellStyle name="20% - Accent2 11 6 9" xfId="4753"/>
    <cellStyle name="20% - Accent2 11 6_PNF Disclosure Summary 063011" xfId="4754"/>
    <cellStyle name="20% - Accent2 11 7" xfId="4755"/>
    <cellStyle name="20% - Accent2 11 7 10" xfId="4756"/>
    <cellStyle name="20% - Accent2 11 7 11" xfId="4757"/>
    <cellStyle name="20% - Accent2 11 7 12" xfId="4758"/>
    <cellStyle name="20% - Accent2 11 7 13" xfId="4759"/>
    <cellStyle name="20% - Accent2 11 7 14" xfId="4760"/>
    <cellStyle name="20% - Accent2 11 7 15" xfId="4761"/>
    <cellStyle name="20% - Accent2 11 7 16" xfId="4762"/>
    <cellStyle name="20% - Accent2 11 7 2" xfId="4763"/>
    <cellStyle name="20% - Accent2 11 7 2 10" xfId="4764"/>
    <cellStyle name="20% - Accent2 11 7 2 11" xfId="4765"/>
    <cellStyle name="20% - Accent2 11 7 2 12" xfId="4766"/>
    <cellStyle name="20% - Accent2 11 7 2 13" xfId="4767"/>
    <cellStyle name="20% - Accent2 11 7 2 14" xfId="4768"/>
    <cellStyle name="20% - Accent2 11 7 2 15" xfId="4769"/>
    <cellStyle name="20% - Accent2 11 7 2 2" xfId="4770"/>
    <cellStyle name="20% - Accent2 11 7 2 2 2" xfId="4771"/>
    <cellStyle name="20% - Accent2 11 7 2 2 2 2" xfId="4772"/>
    <cellStyle name="20% - Accent2 11 7 2 2 3" xfId="4773"/>
    <cellStyle name="20% - Accent2 11 7 2 3" xfId="4774"/>
    <cellStyle name="20% - Accent2 11 7 2 3 2" xfId="4775"/>
    <cellStyle name="20% - Accent2 11 7 2 3 2 2" xfId="4776"/>
    <cellStyle name="20% - Accent2 11 7 2 3 3" xfId="4777"/>
    <cellStyle name="20% - Accent2 11 7 2 4" xfId="4778"/>
    <cellStyle name="20% - Accent2 11 7 2 4 2" xfId="4779"/>
    <cellStyle name="20% - Accent2 11 7 2 5" xfId="4780"/>
    <cellStyle name="20% - Accent2 11 7 2 6" xfId="4781"/>
    <cellStyle name="20% - Accent2 11 7 2 7" xfId="4782"/>
    <cellStyle name="20% - Accent2 11 7 2 8" xfId="4783"/>
    <cellStyle name="20% - Accent2 11 7 2 9" xfId="4784"/>
    <cellStyle name="20% - Accent2 11 7 2_PNF Disclosure Summary 063011" xfId="4785"/>
    <cellStyle name="20% - Accent2 11 7 3" xfId="4786"/>
    <cellStyle name="20% - Accent2 11 7 3 2" xfId="4787"/>
    <cellStyle name="20% - Accent2 11 7 3 2 2" xfId="4788"/>
    <cellStyle name="20% - Accent2 11 7 3 3" xfId="4789"/>
    <cellStyle name="20% - Accent2 11 7 4" xfId="4790"/>
    <cellStyle name="20% - Accent2 11 7 4 2" xfId="4791"/>
    <cellStyle name="20% - Accent2 11 7 4 2 2" xfId="4792"/>
    <cellStyle name="20% - Accent2 11 7 4 3" xfId="4793"/>
    <cellStyle name="20% - Accent2 11 7 5" xfId="4794"/>
    <cellStyle name="20% - Accent2 11 7 5 2" xfId="4795"/>
    <cellStyle name="20% - Accent2 11 7 6" xfId="4796"/>
    <cellStyle name="20% - Accent2 11 7 7" xfId="4797"/>
    <cellStyle name="20% - Accent2 11 7 8" xfId="4798"/>
    <cellStyle name="20% - Accent2 11 7 9" xfId="4799"/>
    <cellStyle name="20% - Accent2 11 7_PNF Disclosure Summary 063011" xfId="4800"/>
    <cellStyle name="20% - Accent2 11 8" xfId="4801"/>
    <cellStyle name="20% - Accent2 11 8 10" xfId="4802"/>
    <cellStyle name="20% - Accent2 11 8 11" xfId="4803"/>
    <cellStyle name="20% - Accent2 11 8 12" xfId="4804"/>
    <cellStyle name="20% - Accent2 11 8 13" xfId="4805"/>
    <cellStyle name="20% - Accent2 11 8 14" xfId="4806"/>
    <cellStyle name="20% - Accent2 11 8 15" xfId="4807"/>
    <cellStyle name="20% - Accent2 11 8 2" xfId="4808"/>
    <cellStyle name="20% - Accent2 11 8 2 2" xfId="4809"/>
    <cellStyle name="20% - Accent2 11 8 2 2 2" xfId="4810"/>
    <cellStyle name="20% - Accent2 11 8 2 3" xfId="4811"/>
    <cellStyle name="20% - Accent2 11 8 3" xfId="4812"/>
    <cellStyle name="20% - Accent2 11 8 3 2" xfId="4813"/>
    <cellStyle name="20% - Accent2 11 8 3 2 2" xfId="4814"/>
    <cellStyle name="20% - Accent2 11 8 3 3" xfId="4815"/>
    <cellStyle name="20% - Accent2 11 8 4" xfId="4816"/>
    <cellStyle name="20% - Accent2 11 8 4 2" xfId="4817"/>
    <cellStyle name="20% - Accent2 11 8 5" xfId="4818"/>
    <cellStyle name="20% - Accent2 11 8 6" xfId="4819"/>
    <cellStyle name="20% - Accent2 11 8 7" xfId="4820"/>
    <cellStyle name="20% - Accent2 11 8 8" xfId="4821"/>
    <cellStyle name="20% - Accent2 11 8 9" xfId="4822"/>
    <cellStyle name="20% - Accent2 11 8_PNF Disclosure Summary 063011" xfId="4823"/>
    <cellStyle name="20% - Accent2 11 9" xfId="4824"/>
    <cellStyle name="20% - Accent2 11 9 2" xfId="4825"/>
    <cellStyle name="20% - Accent2 11 9 2 2" xfId="4826"/>
    <cellStyle name="20% - Accent2 11 9 3" xfId="4827"/>
    <cellStyle name="20% - Accent2 11_PNF Disclosure Summary 063011" xfId="4828"/>
    <cellStyle name="20% - Accent2 12" xfId="4829"/>
    <cellStyle name="20% - Accent2 12 10" xfId="4830"/>
    <cellStyle name="20% - Accent2 12 10 2" xfId="4831"/>
    <cellStyle name="20% - Accent2 12 10 2 2" xfId="4832"/>
    <cellStyle name="20% - Accent2 12 10 3" xfId="4833"/>
    <cellStyle name="20% - Accent2 12 11" xfId="4834"/>
    <cellStyle name="20% - Accent2 12 11 2" xfId="4835"/>
    <cellStyle name="20% - Accent2 12 12" xfId="4836"/>
    <cellStyle name="20% - Accent2 12 13" xfId="4837"/>
    <cellStyle name="20% - Accent2 12 14" xfId="4838"/>
    <cellStyle name="20% - Accent2 12 15" xfId="4839"/>
    <cellStyle name="20% - Accent2 12 16" xfId="4840"/>
    <cellStyle name="20% - Accent2 12 17" xfId="4841"/>
    <cellStyle name="20% - Accent2 12 18" xfId="4842"/>
    <cellStyle name="20% - Accent2 12 19" xfId="4843"/>
    <cellStyle name="20% - Accent2 12 2" xfId="4844"/>
    <cellStyle name="20% - Accent2 12 2 10" xfId="4845"/>
    <cellStyle name="20% - Accent2 12 2 11" xfId="4846"/>
    <cellStyle name="20% - Accent2 12 2 12" xfId="4847"/>
    <cellStyle name="20% - Accent2 12 2 13" xfId="4848"/>
    <cellStyle name="20% - Accent2 12 2 14" xfId="4849"/>
    <cellStyle name="20% - Accent2 12 2 15" xfId="4850"/>
    <cellStyle name="20% - Accent2 12 2 16" xfId="4851"/>
    <cellStyle name="20% - Accent2 12 2 2" xfId="4852"/>
    <cellStyle name="20% - Accent2 12 2 2 10" xfId="4853"/>
    <cellStyle name="20% - Accent2 12 2 2 11" xfId="4854"/>
    <cellStyle name="20% - Accent2 12 2 2 12" xfId="4855"/>
    <cellStyle name="20% - Accent2 12 2 2 13" xfId="4856"/>
    <cellStyle name="20% - Accent2 12 2 2 14" xfId="4857"/>
    <cellStyle name="20% - Accent2 12 2 2 15" xfId="4858"/>
    <cellStyle name="20% - Accent2 12 2 2 2" xfId="4859"/>
    <cellStyle name="20% - Accent2 12 2 2 2 2" xfId="4860"/>
    <cellStyle name="20% - Accent2 12 2 2 2 2 2" xfId="4861"/>
    <cellStyle name="20% - Accent2 12 2 2 2 3" xfId="4862"/>
    <cellStyle name="20% - Accent2 12 2 2 3" xfId="4863"/>
    <cellStyle name="20% - Accent2 12 2 2 3 2" xfId="4864"/>
    <cellStyle name="20% - Accent2 12 2 2 3 2 2" xfId="4865"/>
    <cellStyle name="20% - Accent2 12 2 2 3 3" xfId="4866"/>
    <cellStyle name="20% - Accent2 12 2 2 4" xfId="4867"/>
    <cellStyle name="20% - Accent2 12 2 2 4 2" xfId="4868"/>
    <cellStyle name="20% - Accent2 12 2 2 5" xfId="4869"/>
    <cellStyle name="20% - Accent2 12 2 2 6" xfId="4870"/>
    <cellStyle name="20% - Accent2 12 2 2 7" xfId="4871"/>
    <cellStyle name="20% - Accent2 12 2 2 8" xfId="4872"/>
    <cellStyle name="20% - Accent2 12 2 2 9" xfId="4873"/>
    <cellStyle name="20% - Accent2 12 2 2_PNF Disclosure Summary 063011" xfId="4874"/>
    <cellStyle name="20% - Accent2 12 2 3" xfId="4875"/>
    <cellStyle name="20% - Accent2 12 2 3 2" xfId="4876"/>
    <cellStyle name="20% - Accent2 12 2 3 2 2" xfId="4877"/>
    <cellStyle name="20% - Accent2 12 2 3 3" xfId="4878"/>
    <cellStyle name="20% - Accent2 12 2 4" xfId="4879"/>
    <cellStyle name="20% - Accent2 12 2 4 2" xfId="4880"/>
    <cellStyle name="20% - Accent2 12 2 4 2 2" xfId="4881"/>
    <cellStyle name="20% - Accent2 12 2 4 3" xfId="4882"/>
    <cellStyle name="20% - Accent2 12 2 5" xfId="4883"/>
    <cellStyle name="20% - Accent2 12 2 5 2" xfId="4884"/>
    <cellStyle name="20% - Accent2 12 2 6" xfId="4885"/>
    <cellStyle name="20% - Accent2 12 2 7" xfId="4886"/>
    <cellStyle name="20% - Accent2 12 2 8" xfId="4887"/>
    <cellStyle name="20% - Accent2 12 2 9" xfId="4888"/>
    <cellStyle name="20% - Accent2 12 2_PNF Disclosure Summary 063011" xfId="4889"/>
    <cellStyle name="20% - Accent2 12 20" xfId="4890"/>
    <cellStyle name="20% - Accent2 12 21" xfId="4891"/>
    <cellStyle name="20% - Accent2 12 22" xfId="4892"/>
    <cellStyle name="20% - Accent2 12 3" xfId="4893"/>
    <cellStyle name="20% - Accent2 12 3 10" xfId="4894"/>
    <cellStyle name="20% - Accent2 12 3 11" xfId="4895"/>
    <cellStyle name="20% - Accent2 12 3 12" xfId="4896"/>
    <cellStyle name="20% - Accent2 12 3 13" xfId="4897"/>
    <cellStyle name="20% - Accent2 12 3 14" xfId="4898"/>
    <cellStyle name="20% - Accent2 12 3 15" xfId="4899"/>
    <cellStyle name="20% - Accent2 12 3 16" xfId="4900"/>
    <cellStyle name="20% - Accent2 12 3 2" xfId="4901"/>
    <cellStyle name="20% - Accent2 12 3 2 10" xfId="4902"/>
    <cellStyle name="20% - Accent2 12 3 2 11" xfId="4903"/>
    <cellStyle name="20% - Accent2 12 3 2 12" xfId="4904"/>
    <cellStyle name="20% - Accent2 12 3 2 13" xfId="4905"/>
    <cellStyle name="20% - Accent2 12 3 2 14" xfId="4906"/>
    <cellStyle name="20% - Accent2 12 3 2 15" xfId="4907"/>
    <cellStyle name="20% - Accent2 12 3 2 2" xfId="4908"/>
    <cellStyle name="20% - Accent2 12 3 2 2 2" xfId="4909"/>
    <cellStyle name="20% - Accent2 12 3 2 2 2 2" xfId="4910"/>
    <cellStyle name="20% - Accent2 12 3 2 2 3" xfId="4911"/>
    <cellStyle name="20% - Accent2 12 3 2 3" xfId="4912"/>
    <cellStyle name="20% - Accent2 12 3 2 3 2" xfId="4913"/>
    <cellStyle name="20% - Accent2 12 3 2 3 2 2" xfId="4914"/>
    <cellStyle name="20% - Accent2 12 3 2 3 3" xfId="4915"/>
    <cellStyle name="20% - Accent2 12 3 2 4" xfId="4916"/>
    <cellStyle name="20% - Accent2 12 3 2 4 2" xfId="4917"/>
    <cellStyle name="20% - Accent2 12 3 2 5" xfId="4918"/>
    <cellStyle name="20% - Accent2 12 3 2 6" xfId="4919"/>
    <cellStyle name="20% - Accent2 12 3 2 7" xfId="4920"/>
    <cellStyle name="20% - Accent2 12 3 2 8" xfId="4921"/>
    <cellStyle name="20% - Accent2 12 3 2 9" xfId="4922"/>
    <cellStyle name="20% - Accent2 12 3 2_PNF Disclosure Summary 063011" xfId="4923"/>
    <cellStyle name="20% - Accent2 12 3 3" xfId="4924"/>
    <cellStyle name="20% - Accent2 12 3 3 2" xfId="4925"/>
    <cellStyle name="20% - Accent2 12 3 3 2 2" xfId="4926"/>
    <cellStyle name="20% - Accent2 12 3 3 3" xfId="4927"/>
    <cellStyle name="20% - Accent2 12 3 4" xfId="4928"/>
    <cellStyle name="20% - Accent2 12 3 4 2" xfId="4929"/>
    <cellStyle name="20% - Accent2 12 3 4 2 2" xfId="4930"/>
    <cellStyle name="20% - Accent2 12 3 4 3" xfId="4931"/>
    <cellStyle name="20% - Accent2 12 3 5" xfId="4932"/>
    <cellStyle name="20% - Accent2 12 3 5 2" xfId="4933"/>
    <cellStyle name="20% - Accent2 12 3 6" xfId="4934"/>
    <cellStyle name="20% - Accent2 12 3 7" xfId="4935"/>
    <cellStyle name="20% - Accent2 12 3 8" xfId="4936"/>
    <cellStyle name="20% - Accent2 12 3 9" xfId="4937"/>
    <cellStyle name="20% - Accent2 12 3_PNF Disclosure Summary 063011" xfId="4938"/>
    <cellStyle name="20% - Accent2 12 4" xfId="4939"/>
    <cellStyle name="20% - Accent2 12 4 10" xfId="4940"/>
    <cellStyle name="20% - Accent2 12 4 11" xfId="4941"/>
    <cellStyle name="20% - Accent2 12 4 12" xfId="4942"/>
    <cellStyle name="20% - Accent2 12 4 13" xfId="4943"/>
    <cellStyle name="20% - Accent2 12 4 14" xfId="4944"/>
    <cellStyle name="20% - Accent2 12 4 15" xfId="4945"/>
    <cellStyle name="20% - Accent2 12 4 16" xfId="4946"/>
    <cellStyle name="20% - Accent2 12 4 2" xfId="4947"/>
    <cellStyle name="20% - Accent2 12 4 2 10" xfId="4948"/>
    <cellStyle name="20% - Accent2 12 4 2 11" xfId="4949"/>
    <cellStyle name="20% - Accent2 12 4 2 12" xfId="4950"/>
    <cellStyle name="20% - Accent2 12 4 2 13" xfId="4951"/>
    <cellStyle name="20% - Accent2 12 4 2 14" xfId="4952"/>
    <cellStyle name="20% - Accent2 12 4 2 15" xfId="4953"/>
    <cellStyle name="20% - Accent2 12 4 2 2" xfId="4954"/>
    <cellStyle name="20% - Accent2 12 4 2 2 2" xfId="4955"/>
    <cellStyle name="20% - Accent2 12 4 2 2 2 2" xfId="4956"/>
    <cellStyle name="20% - Accent2 12 4 2 2 3" xfId="4957"/>
    <cellStyle name="20% - Accent2 12 4 2 3" xfId="4958"/>
    <cellStyle name="20% - Accent2 12 4 2 3 2" xfId="4959"/>
    <cellStyle name="20% - Accent2 12 4 2 3 2 2" xfId="4960"/>
    <cellStyle name="20% - Accent2 12 4 2 3 3" xfId="4961"/>
    <cellStyle name="20% - Accent2 12 4 2 4" xfId="4962"/>
    <cellStyle name="20% - Accent2 12 4 2 4 2" xfId="4963"/>
    <cellStyle name="20% - Accent2 12 4 2 5" xfId="4964"/>
    <cellStyle name="20% - Accent2 12 4 2 6" xfId="4965"/>
    <cellStyle name="20% - Accent2 12 4 2 7" xfId="4966"/>
    <cellStyle name="20% - Accent2 12 4 2 8" xfId="4967"/>
    <cellStyle name="20% - Accent2 12 4 2 9" xfId="4968"/>
    <cellStyle name="20% - Accent2 12 4 2_PNF Disclosure Summary 063011" xfId="4969"/>
    <cellStyle name="20% - Accent2 12 4 3" xfId="4970"/>
    <cellStyle name="20% - Accent2 12 4 3 2" xfId="4971"/>
    <cellStyle name="20% - Accent2 12 4 3 2 2" xfId="4972"/>
    <cellStyle name="20% - Accent2 12 4 3 3" xfId="4973"/>
    <cellStyle name="20% - Accent2 12 4 4" xfId="4974"/>
    <cellStyle name="20% - Accent2 12 4 4 2" xfId="4975"/>
    <cellStyle name="20% - Accent2 12 4 4 2 2" xfId="4976"/>
    <cellStyle name="20% - Accent2 12 4 4 3" xfId="4977"/>
    <cellStyle name="20% - Accent2 12 4 5" xfId="4978"/>
    <cellStyle name="20% - Accent2 12 4 5 2" xfId="4979"/>
    <cellStyle name="20% - Accent2 12 4 6" xfId="4980"/>
    <cellStyle name="20% - Accent2 12 4 7" xfId="4981"/>
    <cellStyle name="20% - Accent2 12 4 8" xfId="4982"/>
    <cellStyle name="20% - Accent2 12 4 9" xfId="4983"/>
    <cellStyle name="20% - Accent2 12 4_PNF Disclosure Summary 063011" xfId="4984"/>
    <cellStyle name="20% - Accent2 12 5" xfId="4985"/>
    <cellStyle name="20% - Accent2 12 5 10" xfId="4986"/>
    <cellStyle name="20% - Accent2 12 5 11" xfId="4987"/>
    <cellStyle name="20% - Accent2 12 5 12" xfId="4988"/>
    <cellStyle name="20% - Accent2 12 5 13" xfId="4989"/>
    <cellStyle name="20% - Accent2 12 5 14" xfId="4990"/>
    <cellStyle name="20% - Accent2 12 5 15" xfId="4991"/>
    <cellStyle name="20% - Accent2 12 5 16" xfId="4992"/>
    <cellStyle name="20% - Accent2 12 5 2" xfId="4993"/>
    <cellStyle name="20% - Accent2 12 5 2 10" xfId="4994"/>
    <cellStyle name="20% - Accent2 12 5 2 11" xfId="4995"/>
    <cellStyle name="20% - Accent2 12 5 2 12" xfId="4996"/>
    <cellStyle name="20% - Accent2 12 5 2 13" xfId="4997"/>
    <cellStyle name="20% - Accent2 12 5 2 14" xfId="4998"/>
    <cellStyle name="20% - Accent2 12 5 2 15" xfId="4999"/>
    <cellStyle name="20% - Accent2 12 5 2 2" xfId="5000"/>
    <cellStyle name="20% - Accent2 12 5 2 2 2" xfId="5001"/>
    <cellStyle name="20% - Accent2 12 5 2 2 2 2" xfId="5002"/>
    <cellStyle name="20% - Accent2 12 5 2 2 3" xfId="5003"/>
    <cellStyle name="20% - Accent2 12 5 2 3" xfId="5004"/>
    <cellStyle name="20% - Accent2 12 5 2 3 2" xfId="5005"/>
    <cellStyle name="20% - Accent2 12 5 2 3 2 2" xfId="5006"/>
    <cellStyle name="20% - Accent2 12 5 2 3 3" xfId="5007"/>
    <cellStyle name="20% - Accent2 12 5 2 4" xfId="5008"/>
    <cellStyle name="20% - Accent2 12 5 2 4 2" xfId="5009"/>
    <cellStyle name="20% - Accent2 12 5 2 5" xfId="5010"/>
    <cellStyle name="20% - Accent2 12 5 2 6" xfId="5011"/>
    <cellStyle name="20% - Accent2 12 5 2 7" xfId="5012"/>
    <cellStyle name="20% - Accent2 12 5 2 8" xfId="5013"/>
    <cellStyle name="20% - Accent2 12 5 2 9" xfId="5014"/>
    <cellStyle name="20% - Accent2 12 5 2_PNF Disclosure Summary 063011" xfId="5015"/>
    <cellStyle name="20% - Accent2 12 5 3" xfId="5016"/>
    <cellStyle name="20% - Accent2 12 5 3 2" xfId="5017"/>
    <cellStyle name="20% - Accent2 12 5 3 2 2" xfId="5018"/>
    <cellStyle name="20% - Accent2 12 5 3 3" xfId="5019"/>
    <cellStyle name="20% - Accent2 12 5 4" xfId="5020"/>
    <cellStyle name="20% - Accent2 12 5 4 2" xfId="5021"/>
    <cellStyle name="20% - Accent2 12 5 4 2 2" xfId="5022"/>
    <cellStyle name="20% - Accent2 12 5 4 3" xfId="5023"/>
    <cellStyle name="20% - Accent2 12 5 5" xfId="5024"/>
    <cellStyle name="20% - Accent2 12 5 5 2" xfId="5025"/>
    <cellStyle name="20% - Accent2 12 5 6" xfId="5026"/>
    <cellStyle name="20% - Accent2 12 5 7" xfId="5027"/>
    <cellStyle name="20% - Accent2 12 5 8" xfId="5028"/>
    <cellStyle name="20% - Accent2 12 5 9" xfId="5029"/>
    <cellStyle name="20% - Accent2 12 5_PNF Disclosure Summary 063011" xfId="5030"/>
    <cellStyle name="20% - Accent2 12 6" xfId="5031"/>
    <cellStyle name="20% - Accent2 12 6 10" xfId="5032"/>
    <cellStyle name="20% - Accent2 12 6 11" xfId="5033"/>
    <cellStyle name="20% - Accent2 12 6 12" xfId="5034"/>
    <cellStyle name="20% - Accent2 12 6 13" xfId="5035"/>
    <cellStyle name="20% - Accent2 12 6 14" xfId="5036"/>
    <cellStyle name="20% - Accent2 12 6 15" xfId="5037"/>
    <cellStyle name="20% - Accent2 12 6 16" xfId="5038"/>
    <cellStyle name="20% - Accent2 12 6 2" xfId="5039"/>
    <cellStyle name="20% - Accent2 12 6 2 10" xfId="5040"/>
    <cellStyle name="20% - Accent2 12 6 2 11" xfId="5041"/>
    <cellStyle name="20% - Accent2 12 6 2 12" xfId="5042"/>
    <cellStyle name="20% - Accent2 12 6 2 13" xfId="5043"/>
    <cellStyle name="20% - Accent2 12 6 2 14" xfId="5044"/>
    <cellStyle name="20% - Accent2 12 6 2 15" xfId="5045"/>
    <cellStyle name="20% - Accent2 12 6 2 2" xfId="5046"/>
    <cellStyle name="20% - Accent2 12 6 2 2 2" xfId="5047"/>
    <cellStyle name="20% - Accent2 12 6 2 2 2 2" xfId="5048"/>
    <cellStyle name="20% - Accent2 12 6 2 2 3" xfId="5049"/>
    <cellStyle name="20% - Accent2 12 6 2 3" xfId="5050"/>
    <cellStyle name="20% - Accent2 12 6 2 3 2" xfId="5051"/>
    <cellStyle name="20% - Accent2 12 6 2 3 2 2" xfId="5052"/>
    <cellStyle name="20% - Accent2 12 6 2 3 3" xfId="5053"/>
    <cellStyle name="20% - Accent2 12 6 2 4" xfId="5054"/>
    <cellStyle name="20% - Accent2 12 6 2 4 2" xfId="5055"/>
    <cellStyle name="20% - Accent2 12 6 2 5" xfId="5056"/>
    <cellStyle name="20% - Accent2 12 6 2 6" xfId="5057"/>
    <cellStyle name="20% - Accent2 12 6 2 7" xfId="5058"/>
    <cellStyle name="20% - Accent2 12 6 2 8" xfId="5059"/>
    <cellStyle name="20% - Accent2 12 6 2 9" xfId="5060"/>
    <cellStyle name="20% - Accent2 12 6 2_PNF Disclosure Summary 063011" xfId="5061"/>
    <cellStyle name="20% - Accent2 12 6 3" xfId="5062"/>
    <cellStyle name="20% - Accent2 12 6 3 2" xfId="5063"/>
    <cellStyle name="20% - Accent2 12 6 3 2 2" xfId="5064"/>
    <cellStyle name="20% - Accent2 12 6 3 3" xfId="5065"/>
    <cellStyle name="20% - Accent2 12 6 4" xfId="5066"/>
    <cellStyle name="20% - Accent2 12 6 4 2" xfId="5067"/>
    <cellStyle name="20% - Accent2 12 6 4 2 2" xfId="5068"/>
    <cellStyle name="20% - Accent2 12 6 4 3" xfId="5069"/>
    <cellStyle name="20% - Accent2 12 6 5" xfId="5070"/>
    <cellStyle name="20% - Accent2 12 6 5 2" xfId="5071"/>
    <cellStyle name="20% - Accent2 12 6 6" xfId="5072"/>
    <cellStyle name="20% - Accent2 12 6 7" xfId="5073"/>
    <cellStyle name="20% - Accent2 12 6 8" xfId="5074"/>
    <cellStyle name="20% - Accent2 12 6 9" xfId="5075"/>
    <cellStyle name="20% - Accent2 12 6_PNF Disclosure Summary 063011" xfId="5076"/>
    <cellStyle name="20% - Accent2 12 7" xfId="5077"/>
    <cellStyle name="20% - Accent2 12 7 10" xfId="5078"/>
    <cellStyle name="20% - Accent2 12 7 11" xfId="5079"/>
    <cellStyle name="20% - Accent2 12 7 12" xfId="5080"/>
    <cellStyle name="20% - Accent2 12 7 13" xfId="5081"/>
    <cellStyle name="20% - Accent2 12 7 14" xfId="5082"/>
    <cellStyle name="20% - Accent2 12 7 15" xfId="5083"/>
    <cellStyle name="20% - Accent2 12 7 16" xfId="5084"/>
    <cellStyle name="20% - Accent2 12 7 2" xfId="5085"/>
    <cellStyle name="20% - Accent2 12 7 2 10" xfId="5086"/>
    <cellStyle name="20% - Accent2 12 7 2 11" xfId="5087"/>
    <cellStyle name="20% - Accent2 12 7 2 12" xfId="5088"/>
    <cellStyle name="20% - Accent2 12 7 2 13" xfId="5089"/>
    <cellStyle name="20% - Accent2 12 7 2 14" xfId="5090"/>
    <cellStyle name="20% - Accent2 12 7 2 15" xfId="5091"/>
    <cellStyle name="20% - Accent2 12 7 2 2" xfId="5092"/>
    <cellStyle name="20% - Accent2 12 7 2 2 2" xfId="5093"/>
    <cellStyle name="20% - Accent2 12 7 2 2 2 2" xfId="5094"/>
    <cellStyle name="20% - Accent2 12 7 2 2 3" xfId="5095"/>
    <cellStyle name="20% - Accent2 12 7 2 3" xfId="5096"/>
    <cellStyle name="20% - Accent2 12 7 2 3 2" xfId="5097"/>
    <cellStyle name="20% - Accent2 12 7 2 3 2 2" xfId="5098"/>
    <cellStyle name="20% - Accent2 12 7 2 3 3" xfId="5099"/>
    <cellStyle name="20% - Accent2 12 7 2 4" xfId="5100"/>
    <cellStyle name="20% - Accent2 12 7 2 4 2" xfId="5101"/>
    <cellStyle name="20% - Accent2 12 7 2 5" xfId="5102"/>
    <cellStyle name="20% - Accent2 12 7 2 6" xfId="5103"/>
    <cellStyle name="20% - Accent2 12 7 2 7" xfId="5104"/>
    <cellStyle name="20% - Accent2 12 7 2 8" xfId="5105"/>
    <cellStyle name="20% - Accent2 12 7 2 9" xfId="5106"/>
    <cellStyle name="20% - Accent2 12 7 2_PNF Disclosure Summary 063011" xfId="5107"/>
    <cellStyle name="20% - Accent2 12 7 3" xfId="5108"/>
    <cellStyle name="20% - Accent2 12 7 3 2" xfId="5109"/>
    <cellStyle name="20% - Accent2 12 7 3 2 2" xfId="5110"/>
    <cellStyle name="20% - Accent2 12 7 3 3" xfId="5111"/>
    <cellStyle name="20% - Accent2 12 7 4" xfId="5112"/>
    <cellStyle name="20% - Accent2 12 7 4 2" xfId="5113"/>
    <cellStyle name="20% - Accent2 12 7 4 2 2" xfId="5114"/>
    <cellStyle name="20% - Accent2 12 7 4 3" xfId="5115"/>
    <cellStyle name="20% - Accent2 12 7 5" xfId="5116"/>
    <cellStyle name="20% - Accent2 12 7 5 2" xfId="5117"/>
    <cellStyle name="20% - Accent2 12 7 6" xfId="5118"/>
    <cellStyle name="20% - Accent2 12 7 7" xfId="5119"/>
    <cellStyle name="20% - Accent2 12 7 8" xfId="5120"/>
    <cellStyle name="20% - Accent2 12 7 9" xfId="5121"/>
    <cellStyle name="20% - Accent2 12 7_PNF Disclosure Summary 063011" xfId="5122"/>
    <cellStyle name="20% - Accent2 12 8" xfId="5123"/>
    <cellStyle name="20% - Accent2 12 8 10" xfId="5124"/>
    <cellStyle name="20% - Accent2 12 8 11" xfId="5125"/>
    <cellStyle name="20% - Accent2 12 8 12" xfId="5126"/>
    <cellStyle name="20% - Accent2 12 8 13" xfId="5127"/>
    <cellStyle name="20% - Accent2 12 8 14" xfId="5128"/>
    <cellStyle name="20% - Accent2 12 8 15" xfId="5129"/>
    <cellStyle name="20% - Accent2 12 8 2" xfId="5130"/>
    <cellStyle name="20% - Accent2 12 8 2 2" xfId="5131"/>
    <cellStyle name="20% - Accent2 12 8 2 2 2" xfId="5132"/>
    <cellStyle name="20% - Accent2 12 8 2 3" xfId="5133"/>
    <cellStyle name="20% - Accent2 12 8 3" xfId="5134"/>
    <cellStyle name="20% - Accent2 12 8 3 2" xfId="5135"/>
    <cellStyle name="20% - Accent2 12 8 3 2 2" xfId="5136"/>
    <cellStyle name="20% - Accent2 12 8 3 3" xfId="5137"/>
    <cellStyle name="20% - Accent2 12 8 4" xfId="5138"/>
    <cellStyle name="20% - Accent2 12 8 4 2" xfId="5139"/>
    <cellStyle name="20% - Accent2 12 8 5" xfId="5140"/>
    <cellStyle name="20% - Accent2 12 8 6" xfId="5141"/>
    <cellStyle name="20% - Accent2 12 8 7" xfId="5142"/>
    <cellStyle name="20% - Accent2 12 8 8" xfId="5143"/>
    <cellStyle name="20% - Accent2 12 8 9" xfId="5144"/>
    <cellStyle name="20% - Accent2 12 8_PNF Disclosure Summary 063011" xfId="5145"/>
    <cellStyle name="20% - Accent2 12 9" xfId="5146"/>
    <cellStyle name="20% - Accent2 12 9 2" xfId="5147"/>
    <cellStyle name="20% - Accent2 12 9 2 2" xfId="5148"/>
    <cellStyle name="20% - Accent2 12 9 3" xfId="5149"/>
    <cellStyle name="20% - Accent2 12_PNF Disclosure Summary 063011" xfId="5150"/>
    <cellStyle name="20% - Accent2 13" xfId="5151"/>
    <cellStyle name="20% - Accent2 13 10" xfId="5152"/>
    <cellStyle name="20% - Accent2 13 10 2" xfId="5153"/>
    <cellStyle name="20% - Accent2 13 10 2 2" xfId="5154"/>
    <cellStyle name="20% - Accent2 13 10 3" xfId="5155"/>
    <cellStyle name="20% - Accent2 13 11" xfId="5156"/>
    <cellStyle name="20% - Accent2 13 11 2" xfId="5157"/>
    <cellStyle name="20% - Accent2 13 12" xfId="5158"/>
    <cellStyle name="20% - Accent2 13 13" xfId="5159"/>
    <cellStyle name="20% - Accent2 13 14" xfId="5160"/>
    <cellStyle name="20% - Accent2 13 15" xfId="5161"/>
    <cellStyle name="20% - Accent2 13 16" xfId="5162"/>
    <cellStyle name="20% - Accent2 13 17" xfId="5163"/>
    <cellStyle name="20% - Accent2 13 18" xfId="5164"/>
    <cellStyle name="20% - Accent2 13 19" xfId="5165"/>
    <cellStyle name="20% - Accent2 13 2" xfId="5166"/>
    <cellStyle name="20% - Accent2 13 2 10" xfId="5167"/>
    <cellStyle name="20% - Accent2 13 2 11" xfId="5168"/>
    <cellStyle name="20% - Accent2 13 2 12" xfId="5169"/>
    <cellStyle name="20% - Accent2 13 2 13" xfId="5170"/>
    <cellStyle name="20% - Accent2 13 2 14" xfId="5171"/>
    <cellStyle name="20% - Accent2 13 2 15" xfId="5172"/>
    <cellStyle name="20% - Accent2 13 2 16" xfId="5173"/>
    <cellStyle name="20% - Accent2 13 2 2" xfId="5174"/>
    <cellStyle name="20% - Accent2 13 2 2 10" xfId="5175"/>
    <cellStyle name="20% - Accent2 13 2 2 11" xfId="5176"/>
    <cellStyle name="20% - Accent2 13 2 2 12" xfId="5177"/>
    <cellStyle name="20% - Accent2 13 2 2 13" xfId="5178"/>
    <cellStyle name="20% - Accent2 13 2 2 14" xfId="5179"/>
    <cellStyle name="20% - Accent2 13 2 2 15" xfId="5180"/>
    <cellStyle name="20% - Accent2 13 2 2 2" xfId="5181"/>
    <cellStyle name="20% - Accent2 13 2 2 2 2" xfId="5182"/>
    <cellStyle name="20% - Accent2 13 2 2 2 2 2" xfId="5183"/>
    <cellStyle name="20% - Accent2 13 2 2 2 3" xfId="5184"/>
    <cellStyle name="20% - Accent2 13 2 2 3" xfId="5185"/>
    <cellStyle name="20% - Accent2 13 2 2 3 2" xfId="5186"/>
    <cellStyle name="20% - Accent2 13 2 2 3 2 2" xfId="5187"/>
    <cellStyle name="20% - Accent2 13 2 2 3 3" xfId="5188"/>
    <cellStyle name="20% - Accent2 13 2 2 4" xfId="5189"/>
    <cellStyle name="20% - Accent2 13 2 2 4 2" xfId="5190"/>
    <cellStyle name="20% - Accent2 13 2 2 5" xfId="5191"/>
    <cellStyle name="20% - Accent2 13 2 2 6" xfId="5192"/>
    <cellStyle name="20% - Accent2 13 2 2 7" xfId="5193"/>
    <cellStyle name="20% - Accent2 13 2 2 8" xfId="5194"/>
    <cellStyle name="20% - Accent2 13 2 2 9" xfId="5195"/>
    <cellStyle name="20% - Accent2 13 2 2_PNF Disclosure Summary 063011" xfId="5196"/>
    <cellStyle name="20% - Accent2 13 2 3" xfId="5197"/>
    <cellStyle name="20% - Accent2 13 2 3 2" xfId="5198"/>
    <cellStyle name="20% - Accent2 13 2 3 2 2" xfId="5199"/>
    <cellStyle name="20% - Accent2 13 2 3 3" xfId="5200"/>
    <cellStyle name="20% - Accent2 13 2 4" xfId="5201"/>
    <cellStyle name="20% - Accent2 13 2 4 2" xfId="5202"/>
    <cellStyle name="20% - Accent2 13 2 4 2 2" xfId="5203"/>
    <cellStyle name="20% - Accent2 13 2 4 3" xfId="5204"/>
    <cellStyle name="20% - Accent2 13 2 5" xfId="5205"/>
    <cellStyle name="20% - Accent2 13 2 5 2" xfId="5206"/>
    <cellStyle name="20% - Accent2 13 2 6" xfId="5207"/>
    <cellStyle name="20% - Accent2 13 2 7" xfId="5208"/>
    <cellStyle name="20% - Accent2 13 2 8" xfId="5209"/>
    <cellStyle name="20% - Accent2 13 2 9" xfId="5210"/>
    <cellStyle name="20% - Accent2 13 2_PNF Disclosure Summary 063011" xfId="5211"/>
    <cellStyle name="20% - Accent2 13 20" xfId="5212"/>
    <cellStyle name="20% - Accent2 13 21" xfId="5213"/>
    <cellStyle name="20% - Accent2 13 22" xfId="5214"/>
    <cellStyle name="20% - Accent2 13 3" xfId="5215"/>
    <cellStyle name="20% - Accent2 13 3 10" xfId="5216"/>
    <cellStyle name="20% - Accent2 13 3 11" xfId="5217"/>
    <cellStyle name="20% - Accent2 13 3 12" xfId="5218"/>
    <cellStyle name="20% - Accent2 13 3 13" xfId="5219"/>
    <cellStyle name="20% - Accent2 13 3 14" xfId="5220"/>
    <cellStyle name="20% - Accent2 13 3 15" xfId="5221"/>
    <cellStyle name="20% - Accent2 13 3 16" xfId="5222"/>
    <cellStyle name="20% - Accent2 13 3 2" xfId="5223"/>
    <cellStyle name="20% - Accent2 13 3 2 10" xfId="5224"/>
    <cellStyle name="20% - Accent2 13 3 2 11" xfId="5225"/>
    <cellStyle name="20% - Accent2 13 3 2 12" xfId="5226"/>
    <cellStyle name="20% - Accent2 13 3 2 13" xfId="5227"/>
    <cellStyle name="20% - Accent2 13 3 2 14" xfId="5228"/>
    <cellStyle name="20% - Accent2 13 3 2 15" xfId="5229"/>
    <cellStyle name="20% - Accent2 13 3 2 2" xfId="5230"/>
    <cellStyle name="20% - Accent2 13 3 2 2 2" xfId="5231"/>
    <cellStyle name="20% - Accent2 13 3 2 2 2 2" xfId="5232"/>
    <cellStyle name="20% - Accent2 13 3 2 2 3" xfId="5233"/>
    <cellStyle name="20% - Accent2 13 3 2 3" xfId="5234"/>
    <cellStyle name="20% - Accent2 13 3 2 3 2" xfId="5235"/>
    <cellStyle name="20% - Accent2 13 3 2 3 2 2" xfId="5236"/>
    <cellStyle name="20% - Accent2 13 3 2 3 3" xfId="5237"/>
    <cellStyle name="20% - Accent2 13 3 2 4" xfId="5238"/>
    <cellStyle name="20% - Accent2 13 3 2 4 2" xfId="5239"/>
    <cellStyle name="20% - Accent2 13 3 2 5" xfId="5240"/>
    <cellStyle name="20% - Accent2 13 3 2 6" xfId="5241"/>
    <cellStyle name="20% - Accent2 13 3 2 7" xfId="5242"/>
    <cellStyle name="20% - Accent2 13 3 2 8" xfId="5243"/>
    <cellStyle name="20% - Accent2 13 3 2 9" xfId="5244"/>
    <cellStyle name="20% - Accent2 13 3 2_PNF Disclosure Summary 063011" xfId="5245"/>
    <cellStyle name="20% - Accent2 13 3 3" xfId="5246"/>
    <cellStyle name="20% - Accent2 13 3 3 2" xfId="5247"/>
    <cellStyle name="20% - Accent2 13 3 3 2 2" xfId="5248"/>
    <cellStyle name="20% - Accent2 13 3 3 3" xfId="5249"/>
    <cellStyle name="20% - Accent2 13 3 4" xfId="5250"/>
    <cellStyle name="20% - Accent2 13 3 4 2" xfId="5251"/>
    <cellStyle name="20% - Accent2 13 3 4 2 2" xfId="5252"/>
    <cellStyle name="20% - Accent2 13 3 4 3" xfId="5253"/>
    <cellStyle name="20% - Accent2 13 3 5" xfId="5254"/>
    <cellStyle name="20% - Accent2 13 3 5 2" xfId="5255"/>
    <cellStyle name="20% - Accent2 13 3 6" xfId="5256"/>
    <cellStyle name="20% - Accent2 13 3 7" xfId="5257"/>
    <cellStyle name="20% - Accent2 13 3 8" xfId="5258"/>
    <cellStyle name="20% - Accent2 13 3 9" xfId="5259"/>
    <cellStyle name="20% - Accent2 13 3_PNF Disclosure Summary 063011" xfId="5260"/>
    <cellStyle name="20% - Accent2 13 4" xfId="5261"/>
    <cellStyle name="20% - Accent2 13 4 10" xfId="5262"/>
    <cellStyle name="20% - Accent2 13 4 11" xfId="5263"/>
    <cellStyle name="20% - Accent2 13 4 12" xfId="5264"/>
    <cellStyle name="20% - Accent2 13 4 13" xfId="5265"/>
    <cellStyle name="20% - Accent2 13 4 14" xfId="5266"/>
    <cellStyle name="20% - Accent2 13 4 15" xfId="5267"/>
    <cellStyle name="20% - Accent2 13 4 16" xfId="5268"/>
    <cellStyle name="20% - Accent2 13 4 2" xfId="5269"/>
    <cellStyle name="20% - Accent2 13 4 2 10" xfId="5270"/>
    <cellStyle name="20% - Accent2 13 4 2 11" xfId="5271"/>
    <cellStyle name="20% - Accent2 13 4 2 12" xfId="5272"/>
    <cellStyle name="20% - Accent2 13 4 2 13" xfId="5273"/>
    <cellStyle name="20% - Accent2 13 4 2 14" xfId="5274"/>
    <cellStyle name="20% - Accent2 13 4 2 15" xfId="5275"/>
    <cellStyle name="20% - Accent2 13 4 2 2" xfId="5276"/>
    <cellStyle name="20% - Accent2 13 4 2 2 2" xfId="5277"/>
    <cellStyle name="20% - Accent2 13 4 2 2 2 2" xfId="5278"/>
    <cellStyle name="20% - Accent2 13 4 2 2 3" xfId="5279"/>
    <cellStyle name="20% - Accent2 13 4 2 3" xfId="5280"/>
    <cellStyle name="20% - Accent2 13 4 2 3 2" xfId="5281"/>
    <cellStyle name="20% - Accent2 13 4 2 3 2 2" xfId="5282"/>
    <cellStyle name="20% - Accent2 13 4 2 3 3" xfId="5283"/>
    <cellStyle name="20% - Accent2 13 4 2 4" xfId="5284"/>
    <cellStyle name="20% - Accent2 13 4 2 4 2" xfId="5285"/>
    <cellStyle name="20% - Accent2 13 4 2 5" xfId="5286"/>
    <cellStyle name="20% - Accent2 13 4 2 6" xfId="5287"/>
    <cellStyle name="20% - Accent2 13 4 2 7" xfId="5288"/>
    <cellStyle name="20% - Accent2 13 4 2 8" xfId="5289"/>
    <cellStyle name="20% - Accent2 13 4 2 9" xfId="5290"/>
    <cellStyle name="20% - Accent2 13 4 2_PNF Disclosure Summary 063011" xfId="5291"/>
    <cellStyle name="20% - Accent2 13 4 3" xfId="5292"/>
    <cellStyle name="20% - Accent2 13 4 3 2" xfId="5293"/>
    <cellStyle name="20% - Accent2 13 4 3 2 2" xfId="5294"/>
    <cellStyle name="20% - Accent2 13 4 3 3" xfId="5295"/>
    <cellStyle name="20% - Accent2 13 4 4" xfId="5296"/>
    <cellStyle name="20% - Accent2 13 4 4 2" xfId="5297"/>
    <cellStyle name="20% - Accent2 13 4 4 2 2" xfId="5298"/>
    <cellStyle name="20% - Accent2 13 4 4 3" xfId="5299"/>
    <cellStyle name="20% - Accent2 13 4 5" xfId="5300"/>
    <cellStyle name="20% - Accent2 13 4 5 2" xfId="5301"/>
    <cellStyle name="20% - Accent2 13 4 6" xfId="5302"/>
    <cellStyle name="20% - Accent2 13 4 7" xfId="5303"/>
    <cellStyle name="20% - Accent2 13 4 8" xfId="5304"/>
    <cellStyle name="20% - Accent2 13 4 9" xfId="5305"/>
    <cellStyle name="20% - Accent2 13 4_PNF Disclosure Summary 063011" xfId="5306"/>
    <cellStyle name="20% - Accent2 13 5" xfId="5307"/>
    <cellStyle name="20% - Accent2 13 5 10" xfId="5308"/>
    <cellStyle name="20% - Accent2 13 5 11" xfId="5309"/>
    <cellStyle name="20% - Accent2 13 5 12" xfId="5310"/>
    <cellStyle name="20% - Accent2 13 5 13" xfId="5311"/>
    <cellStyle name="20% - Accent2 13 5 14" xfId="5312"/>
    <cellStyle name="20% - Accent2 13 5 15" xfId="5313"/>
    <cellStyle name="20% - Accent2 13 5 16" xfId="5314"/>
    <cellStyle name="20% - Accent2 13 5 2" xfId="5315"/>
    <cellStyle name="20% - Accent2 13 5 2 10" xfId="5316"/>
    <cellStyle name="20% - Accent2 13 5 2 11" xfId="5317"/>
    <cellStyle name="20% - Accent2 13 5 2 12" xfId="5318"/>
    <cellStyle name="20% - Accent2 13 5 2 13" xfId="5319"/>
    <cellStyle name="20% - Accent2 13 5 2 14" xfId="5320"/>
    <cellStyle name="20% - Accent2 13 5 2 15" xfId="5321"/>
    <cellStyle name="20% - Accent2 13 5 2 2" xfId="5322"/>
    <cellStyle name="20% - Accent2 13 5 2 2 2" xfId="5323"/>
    <cellStyle name="20% - Accent2 13 5 2 2 2 2" xfId="5324"/>
    <cellStyle name="20% - Accent2 13 5 2 2 3" xfId="5325"/>
    <cellStyle name="20% - Accent2 13 5 2 3" xfId="5326"/>
    <cellStyle name="20% - Accent2 13 5 2 3 2" xfId="5327"/>
    <cellStyle name="20% - Accent2 13 5 2 3 2 2" xfId="5328"/>
    <cellStyle name="20% - Accent2 13 5 2 3 3" xfId="5329"/>
    <cellStyle name="20% - Accent2 13 5 2 4" xfId="5330"/>
    <cellStyle name="20% - Accent2 13 5 2 4 2" xfId="5331"/>
    <cellStyle name="20% - Accent2 13 5 2 5" xfId="5332"/>
    <cellStyle name="20% - Accent2 13 5 2 6" xfId="5333"/>
    <cellStyle name="20% - Accent2 13 5 2 7" xfId="5334"/>
    <cellStyle name="20% - Accent2 13 5 2 8" xfId="5335"/>
    <cellStyle name="20% - Accent2 13 5 2 9" xfId="5336"/>
    <cellStyle name="20% - Accent2 13 5 2_PNF Disclosure Summary 063011" xfId="5337"/>
    <cellStyle name="20% - Accent2 13 5 3" xfId="5338"/>
    <cellStyle name="20% - Accent2 13 5 3 2" xfId="5339"/>
    <cellStyle name="20% - Accent2 13 5 3 2 2" xfId="5340"/>
    <cellStyle name="20% - Accent2 13 5 3 3" xfId="5341"/>
    <cellStyle name="20% - Accent2 13 5 4" xfId="5342"/>
    <cellStyle name="20% - Accent2 13 5 4 2" xfId="5343"/>
    <cellStyle name="20% - Accent2 13 5 4 2 2" xfId="5344"/>
    <cellStyle name="20% - Accent2 13 5 4 3" xfId="5345"/>
    <cellStyle name="20% - Accent2 13 5 5" xfId="5346"/>
    <cellStyle name="20% - Accent2 13 5 5 2" xfId="5347"/>
    <cellStyle name="20% - Accent2 13 5 6" xfId="5348"/>
    <cellStyle name="20% - Accent2 13 5 7" xfId="5349"/>
    <cellStyle name="20% - Accent2 13 5 8" xfId="5350"/>
    <cellStyle name="20% - Accent2 13 5 9" xfId="5351"/>
    <cellStyle name="20% - Accent2 13 5_PNF Disclosure Summary 063011" xfId="5352"/>
    <cellStyle name="20% - Accent2 13 6" xfId="5353"/>
    <cellStyle name="20% - Accent2 13 6 10" xfId="5354"/>
    <cellStyle name="20% - Accent2 13 6 11" xfId="5355"/>
    <cellStyle name="20% - Accent2 13 6 12" xfId="5356"/>
    <cellStyle name="20% - Accent2 13 6 13" xfId="5357"/>
    <cellStyle name="20% - Accent2 13 6 14" xfId="5358"/>
    <cellStyle name="20% - Accent2 13 6 15" xfId="5359"/>
    <cellStyle name="20% - Accent2 13 6 16" xfId="5360"/>
    <cellStyle name="20% - Accent2 13 6 2" xfId="5361"/>
    <cellStyle name="20% - Accent2 13 6 2 10" xfId="5362"/>
    <cellStyle name="20% - Accent2 13 6 2 11" xfId="5363"/>
    <cellStyle name="20% - Accent2 13 6 2 12" xfId="5364"/>
    <cellStyle name="20% - Accent2 13 6 2 13" xfId="5365"/>
    <cellStyle name="20% - Accent2 13 6 2 14" xfId="5366"/>
    <cellStyle name="20% - Accent2 13 6 2 15" xfId="5367"/>
    <cellStyle name="20% - Accent2 13 6 2 2" xfId="5368"/>
    <cellStyle name="20% - Accent2 13 6 2 2 2" xfId="5369"/>
    <cellStyle name="20% - Accent2 13 6 2 2 2 2" xfId="5370"/>
    <cellStyle name="20% - Accent2 13 6 2 2 3" xfId="5371"/>
    <cellStyle name="20% - Accent2 13 6 2 3" xfId="5372"/>
    <cellStyle name="20% - Accent2 13 6 2 3 2" xfId="5373"/>
    <cellStyle name="20% - Accent2 13 6 2 3 2 2" xfId="5374"/>
    <cellStyle name="20% - Accent2 13 6 2 3 3" xfId="5375"/>
    <cellStyle name="20% - Accent2 13 6 2 4" xfId="5376"/>
    <cellStyle name="20% - Accent2 13 6 2 4 2" xfId="5377"/>
    <cellStyle name="20% - Accent2 13 6 2 5" xfId="5378"/>
    <cellStyle name="20% - Accent2 13 6 2 6" xfId="5379"/>
    <cellStyle name="20% - Accent2 13 6 2 7" xfId="5380"/>
    <cellStyle name="20% - Accent2 13 6 2 8" xfId="5381"/>
    <cellStyle name="20% - Accent2 13 6 2 9" xfId="5382"/>
    <cellStyle name="20% - Accent2 13 6 2_PNF Disclosure Summary 063011" xfId="5383"/>
    <cellStyle name="20% - Accent2 13 6 3" xfId="5384"/>
    <cellStyle name="20% - Accent2 13 6 3 2" xfId="5385"/>
    <cellStyle name="20% - Accent2 13 6 3 2 2" xfId="5386"/>
    <cellStyle name="20% - Accent2 13 6 3 3" xfId="5387"/>
    <cellStyle name="20% - Accent2 13 6 4" xfId="5388"/>
    <cellStyle name="20% - Accent2 13 6 4 2" xfId="5389"/>
    <cellStyle name="20% - Accent2 13 6 4 2 2" xfId="5390"/>
    <cellStyle name="20% - Accent2 13 6 4 3" xfId="5391"/>
    <cellStyle name="20% - Accent2 13 6 5" xfId="5392"/>
    <cellStyle name="20% - Accent2 13 6 5 2" xfId="5393"/>
    <cellStyle name="20% - Accent2 13 6 6" xfId="5394"/>
    <cellStyle name="20% - Accent2 13 6 7" xfId="5395"/>
    <cellStyle name="20% - Accent2 13 6 8" xfId="5396"/>
    <cellStyle name="20% - Accent2 13 6 9" xfId="5397"/>
    <cellStyle name="20% - Accent2 13 6_PNF Disclosure Summary 063011" xfId="5398"/>
    <cellStyle name="20% - Accent2 13 7" xfId="5399"/>
    <cellStyle name="20% - Accent2 13 7 10" xfId="5400"/>
    <cellStyle name="20% - Accent2 13 7 11" xfId="5401"/>
    <cellStyle name="20% - Accent2 13 7 12" xfId="5402"/>
    <cellStyle name="20% - Accent2 13 7 13" xfId="5403"/>
    <cellStyle name="20% - Accent2 13 7 14" xfId="5404"/>
    <cellStyle name="20% - Accent2 13 7 15" xfId="5405"/>
    <cellStyle name="20% - Accent2 13 7 16" xfId="5406"/>
    <cellStyle name="20% - Accent2 13 7 2" xfId="5407"/>
    <cellStyle name="20% - Accent2 13 7 2 10" xfId="5408"/>
    <cellStyle name="20% - Accent2 13 7 2 11" xfId="5409"/>
    <cellStyle name="20% - Accent2 13 7 2 12" xfId="5410"/>
    <cellStyle name="20% - Accent2 13 7 2 13" xfId="5411"/>
    <cellStyle name="20% - Accent2 13 7 2 14" xfId="5412"/>
    <cellStyle name="20% - Accent2 13 7 2 15" xfId="5413"/>
    <cellStyle name="20% - Accent2 13 7 2 2" xfId="5414"/>
    <cellStyle name="20% - Accent2 13 7 2 2 2" xfId="5415"/>
    <cellStyle name="20% - Accent2 13 7 2 2 2 2" xfId="5416"/>
    <cellStyle name="20% - Accent2 13 7 2 2 3" xfId="5417"/>
    <cellStyle name="20% - Accent2 13 7 2 3" xfId="5418"/>
    <cellStyle name="20% - Accent2 13 7 2 3 2" xfId="5419"/>
    <cellStyle name="20% - Accent2 13 7 2 3 2 2" xfId="5420"/>
    <cellStyle name="20% - Accent2 13 7 2 3 3" xfId="5421"/>
    <cellStyle name="20% - Accent2 13 7 2 4" xfId="5422"/>
    <cellStyle name="20% - Accent2 13 7 2 4 2" xfId="5423"/>
    <cellStyle name="20% - Accent2 13 7 2 5" xfId="5424"/>
    <cellStyle name="20% - Accent2 13 7 2 6" xfId="5425"/>
    <cellStyle name="20% - Accent2 13 7 2 7" xfId="5426"/>
    <cellStyle name="20% - Accent2 13 7 2 8" xfId="5427"/>
    <cellStyle name="20% - Accent2 13 7 2 9" xfId="5428"/>
    <cellStyle name="20% - Accent2 13 7 2_PNF Disclosure Summary 063011" xfId="5429"/>
    <cellStyle name="20% - Accent2 13 7 3" xfId="5430"/>
    <cellStyle name="20% - Accent2 13 7 3 2" xfId="5431"/>
    <cellStyle name="20% - Accent2 13 7 3 2 2" xfId="5432"/>
    <cellStyle name="20% - Accent2 13 7 3 3" xfId="5433"/>
    <cellStyle name="20% - Accent2 13 7 4" xfId="5434"/>
    <cellStyle name="20% - Accent2 13 7 4 2" xfId="5435"/>
    <cellStyle name="20% - Accent2 13 7 4 2 2" xfId="5436"/>
    <cellStyle name="20% - Accent2 13 7 4 3" xfId="5437"/>
    <cellStyle name="20% - Accent2 13 7 5" xfId="5438"/>
    <cellStyle name="20% - Accent2 13 7 5 2" xfId="5439"/>
    <cellStyle name="20% - Accent2 13 7 6" xfId="5440"/>
    <cellStyle name="20% - Accent2 13 7 7" xfId="5441"/>
    <cellStyle name="20% - Accent2 13 7 8" xfId="5442"/>
    <cellStyle name="20% - Accent2 13 7 9" xfId="5443"/>
    <cellStyle name="20% - Accent2 13 7_PNF Disclosure Summary 063011" xfId="5444"/>
    <cellStyle name="20% - Accent2 13 8" xfId="5445"/>
    <cellStyle name="20% - Accent2 13 8 10" xfId="5446"/>
    <cellStyle name="20% - Accent2 13 8 11" xfId="5447"/>
    <cellStyle name="20% - Accent2 13 8 12" xfId="5448"/>
    <cellStyle name="20% - Accent2 13 8 13" xfId="5449"/>
    <cellStyle name="20% - Accent2 13 8 14" xfId="5450"/>
    <cellStyle name="20% - Accent2 13 8 15" xfId="5451"/>
    <cellStyle name="20% - Accent2 13 8 2" xfId="5452"/>
    <cellStyle name="20% - Accent2 13 8 2 2" xfId="5453"/>
    <cellStyle name="20% - Accent2 13 8 2 2 2" xfId="5454"/>
    <cellStyle name="20% - Accent2 13 8 2 3" xfId="5455"/>
    <cellStyle name="20% - Accent2 13 8 3" xfId="5456"/>
    <cellStyle name="20% - Accent2 13 8 3 2" xfId="5457"/>
    <cellStyle name="20% - Accent2 13 8 3 2 2" xfId="5458"/>
    <cellStyle name="20% - Accent2 13 8 3 3" xfId="5459"/>
    <cellStyle name="20% - Accent2 13 8 4" xfId="5460"/>
    <cellStyle name="20% - Accent2 13 8 4 2" xfId="5461"/>
    <cellStyle name="20% - Accent2 13 8 5" xfId="5462"/>
    <cellStyle name="20% - Accent2 13 8 6" xfId="5463"/>
    <cellStyle name="20% - Accent2 13 8 7" xfId="5464"/>
    <cellStyle name="20% - Accent2 13 8 8" xfId="5465"/>
    <cellStyle name="20% - Accent2 13 8 9" xfId="5466"/>
    <cellStyle name="20% - Accent2 13 8_PNF Disclosure Summary 063011" xfId="5467"/>
    <cellStyle name="20% - Accent2 13 9" xfId="5468"/>
    <cellStyle name="20% - Accent2 13 9 2" xfId="5469"/>
    <cellStyle name="20% - Accent2 13 9 2 2" xfId="5470"/>
    <cellStyle name="20% - Accent2 13 9 3" xfId="5471"/>
    <cellStyle name="20% - Accent2 13_PNF Disclosure Summary 063011" xfId="5472"/>
    <cellStyle name="20% - Accent2 14" xfId="5473"/>
    <cellStyle name="20% - Accent2 14 10" xfId="5474"/>
    <cellStyle name="20% - Accent2 14 11" xfId="5475"/>
    <cellStyle name="20% - Accent2 14 12" xfId="5476"/>
    <cellStyle name="20% - Accent2 14 13" xfId="5477"/>
    <cellStyle name="20% - Accent2 14 14" xfId="5478"/>
    <cellStyle name="20% - Accent2 14 15" xfId="5479"/>
    <cellStyle name="20% - Accent2 14 16" xfId="5480"/>
    <cellStyle name="20% - Accent2 14 2" xfId="5481"/>
    <cellStyle name="20% - Accent2 14 2 10" xfId="5482"/>
    <cellStyle name="20% - Accent2 14 2 11" xfId="5483"/>
    <cellStyle name="20% - Accent2 14 2 12" xfId="5484"/>
    <cellStyle name="20% - Accent2 14 2 13" xfId="5485"/>
    <cellStyle name="20% - Accent2 14 2 14" xfId="5486"/>
    <cellStyle name="20% - Accent2 14 2 15" xfId="5487"/>
    <cellStyle name="20% - Accent2 14 2 2" xfId="5488"/>
    <cellStyle name="20% - Accent2 14 2 2 2" xfId="5489"/>
    <cellStyle name="20% - Accent2 14 2 2 2 2" xfId="5490"/>
    <cellStyle name="20% - Accent2 14 2 2 3" xfId="5491"/>
    <cellStyle name="20% - Accent2 14 2 3" xfId="5492"/>
    <cellStyle name="20% - Accent2 14 2 3 2" xfId="5493"/>
    <cellStyle name="20% - Accent2 14 2 3 2 2" xfId="5494"/>
    <cellStyle name="20% - Accent2 14 2 3 3" xfId="5495"/>
    <cellStyle name="20% - Accent2 14 2 4" xfId="5496"/>
    <cellStyle name="20% - Accent2 14 2 4 2" xfId="5497"/>
    <cellStyle name="20% - Accent2 14 2 5" xfId="5498"/>
    <cellStyle name="20% - Accent2 14 2 6" xfId="5499"/>
    <cellStyle name="20% - Accent2 14 2 7" xfId="5500"/>
    <cellStyle name="20% - Accent2 14 2 8" xfId="5501"/>
    <cellStyle name="20% - Accent2 14 2 9" xfId="5502"/>
    <cellStyle name="20% - Accent2 14 2_PNF Disclosure Summary 063011" xfId="5503"/>
    <cellStyle name="20% - Accent2 14 3" xfId="5504"/>
    <cellStyle name="20% - Accent2 14 3 2" xfId="5505"/>
    <cellStyle name="20% - Accent2 14 3 2 2" xfId="5506"/>
    <cellStyle name="20% - Accent2 14 3 3" xfId="5507"/>
    <cellStyle name="20% - Accent2 14 4" xfId="5508"/>
    <cellStyle name="20% - Accent2 14 4 2" xfId="5509"/>
    <cellStyle name="20% - Accent2 14 4 2 2" xfId="5510"/>
    <cellStyle name="20% - Accent2 14 4 3" xfId="5511"/>
    <cellStyle name="20% - Accent2 14 5" xfId="5512"/>
    <cellStyle name="20% - Accent2 14 5 2" xfId="5513"/>
    <cellStyle name="20% - Accent2 14 6" xfId="5514"/>
    <cellStyle name="20% - Accent2 14 7" xfId="5515"/>
    <cellStyle name="20% - Accent2 14 8" xfId="5516"/>
    <cellStyle name="20% - Accent2 14 9" xfId="5517"/>
    <cellStyle name="20% - Accent2 14_PNF Disclosure Summary 063011" xfId="5518"/>
    <cellStyle name="20% - Accent2 15" xfId="5519"/>
    <cellStyle name="20% - Accent2 15 10" xfId="5520"/>
    <cellStyle name="20% - Accent2 15 11" xfId="5521"/>
    <cellStyle name="20% - Accent2 15 12" xfId="5522"/>
    <cellStyle name="20% - Accent2 15 13" xfId="5523"/>
    <cellStyle name="20% - Accent2 15 14" xfId="5524"/>
    <cellStyle name="20% - Accent2 15 15" xfId="5525"/>
    <cellStyle name="20% - Accent2 15 16" xfId="5526"/>
    <cellStyle name="20% - Accent2 15 2" xfId="5527"/>
    <cellStyle name="20% - Accent2 15 2 10" xfId="5528"/>
    <cellStyle name="20% - Accent2 15 2 11" xfId="5529"/>
    <cellStyle name="20% - Accent2 15 2 12" xfId="5530"/>
    <cellStyle name="20% - Accent2 15 2 13" xfId="5531"/>
    <cellStyle name="20% - Accent2 15 2 14" xfId="5532"/>
    <cellStyle name="20% - Accent2 15 2 15" xfId="5533"/>
    <cellStyle name="20% - Accent2 15 2 2" xfId="5534"/>
    <cellStyle name="20% - Accent2 15 2 2 2" xfId="5535"/>
    <cellStyle name="20% - Accent2 15 2 2 2 2" xfId="5536"/>
    <cellStyle name="20% - Accent2 15 2 2 3" xfId="5537"/>
    <cellStyle name="20% - Accent2 15 2 3" xfId="5538"/>
    <cellStyle name="20% - Accent2 15 2 3 2" xfId="5539"/>
    <cellStyle name="20% - Accent2 15 2 3 2 2" xfId="5540"/>
    <cellStyle name="20% - Accent2 15 2 3 3" xfId="5541"/>
    <cellStyle name="20% - Accent2 15 2 4" xfId="5542"/>
    <cellStyle name="20% - Accent2 15 2 4 2" xfId="5543"/>
    <cellStyle name="20% - Accent2 15 2 5" xfId="5544"/>
    <cellStyle name="20% - Accent2 15 2 6" xfId="5545"/>
    <cellStyle name="20% - Accent2 15 2 7" xfId="5546"/>
    <cellStyle name="20% - Accent2 15 2 8" xfId="5547"/>
    <cellStyle name="20% - Accent2 15 2 9" xfId="5548"/>
    <cellStyle name="20% - Accent2 15 2_PNF Disclosure Summary 063011" xfId="5549"/>
    <cellStyle name="20% - Accent2 15 3" xfId="5550"/>
    <cellStyle name="20% - Accent2 15 3 2" xfId="5551"/>
    <cellStyle name="20% - Accent2 15 3 2 2" xfId="5552"/>
    <cellStyle name="20% - Accent2 15 3 3" xfId="5553"/>
    <cellStyle name="20% - Accent2 15 4" xfId="5554"/>
    <cellStyle name="20% - Accent2 15 4 2" xfId="5555"/>
    <cellStyle name="20% - Accent2 15 4 2 2" xfId="5556"/>
    <cellStyle name="20% - Accent2 15 4 3" xfId="5557"/>
    <cellStyle name="20% - Accent2 15 5" xfId="5558"/>
    <cellStyle name="20% - Accent2 15 5 2" xfId="5559"/>
    <cellStyle name="20% - Accent2 15 6" xfId="5560"/>
    <cellStyle name="20% - Accent2 15 7" xfId="5561"/>
    <cellStyle name="20% - Accent2 15 8" xfId="5562"/>
    <cellStyle name="20% - Accent2 15 9" xfId="5563"/>
    <cellStyle name="20% - Accent2 15_PNF Disclosure Summary 063011" xfId="5564"/>
    <cellStyle name="20% - Accent2 16" xfId="5565"/>
    <cellStyle name="20% - Accent2 16 10" xfId="5566"/>
    <cellStyle name="20% - Accent2 16 11" xfId="5567"/>
    <cellStyle name="20% - Accent2 16 12" xfId="5568"/>
    <cellStyle name="20% - Accent2 16 13" xfId="5569"/>
    <cellStyle name="20% - Accent2 16 14" xfId="5570"/>
    <cellStyle name="20% - Accent2 16 15" xfId="5571"/>
    <cellStyle name="20% - Accent2 16 16" xfId="5572"/>
    <cellStyle name="20% - Accent2 16 2" xfId="5573"/>
    <cellStyle name="20% - Accent2 16 2 10" xfId="5574"/>
    <cellStyle name="20% - Accent2 16 2 11" xfId="5575"/>
    <cellStyle name="20% - Accent2 16 2 12" xfId="5576"/>
    <cellStyle name="20% - Accent2 16 2 13" xfId="5577"/>
    <cellStyle name="20% - Accent2 16 2 14" xfId="5578"/>
    <cellStyle name="20% - Accent2 16 2 15" xfId="5579"/>
    <cellStyle name="20% - Accent2 16 2 2" xfId="5580"/>
    <cellStyle name="20% - Accent2 16 2 2 2" xfId="5581"/>
    <cellStyle name="20% - Accent2 16 2 2 2 2" xfId="5582"/>
    <cellStyle name="20% - Accent2 16 2 2 3" xfId="5583"/>
    <cellStyle name="20% - Accent2 16 2 3" xfId="5584"/>
    <cellStyle name="20% - Accent2 16 2 3 2" xfId="5585"/>
    <cellStyle name="20% - Accent2 16 2 3 2 2" xfId="5586"/>
    <cellStyle name="20% - Accent2 16 2 3 3" xfId="5587"/>
    <cellStyle name="20% - Accent2 16 2 4" xfId="5588"/>
    <cellStyle name="20% - Accent2 16 2 4 2" xfId="5589"/>
    <cellStyle name="20% - Accent2 16 2 5" xfId="5590"/>
    <cellStyle name="20% - Accent2 16 2 6" xfId="5591"/>
    <cellStyle name="20% - Accent2 16 2 7" xfId="5592"/>
    <cellStyle name="20% - Accent2 16 2 8" xfId="5593"/>
    <cellStyle name="20% - Accent2 16 2 9" xfId="5594"/>
    <cellStyle name="20% - Accent2 16 2_PNF Disclosure Summary 063011" xfId="5595"/>
    <cellStyle name="20% - Accent2 16 3" xfId="5596"/>
    <cellStyle name="20% - Accent2 16 3 2" xfId="5597"/>
    <cellStyle name="20% - Accent2 16 3 2 2" xfId="5598"/>
    <cellStyle name="20% - Accent2 16 3 3" xfId="5599"/>
    <cellStyle name="20% - Accent2 16 4" xfId="5600"/>
    <cellStyle name="20% - Accent2 16 4 2" xfId="5601"/>
    <cellStyle name="20% - Accent2 16 4 2 2" xfId="5602"/>
    <cellStyle name="20% - Accent2 16 4 3" xfId="5603"/>
    <cellStyle name="20% - Accent2 16 5" xfId="5604"/>
    <cellStyle name="20% - Accent2 16 5 2" xfId="5605"/>
    <cellStyle name="20% - Accent2 16 6" xfId="5606"/>
    <cellStyle name="20% - Accent2 16 7" xfId="5607"/>
    <cellStyle name="20% - Accent2 16 8" xfId="5608"/>
    <cellStyle name="20% - Accent2 16 9" xfId="5609"/>
    <cellStyle name="20% - Accent2 16_PNF Disclosure Summary 063011" xfId="5610"/>
    <cellStyle name="20% - Accent2 17" xfId="5611"/>
    <cellStyle name="20% - Accent2 17 10" xfId="5612"/>
    <cellStyle name="20% - Accent2 17 11" xfId="5613"/>
    <cellStyle name="20% - Accent2 17 12" xfId="5614"/>
    <cellStyle name="20% - Accent2 17 13" xfId="5615"/>
    <cellStyle name="20% - Accent2 17 14" xfId="5616"/>
    <cellStyle name="20% - Accent2 17 15" xfId="5617"/>
    <cellStyle name="20% - Accent2 17 16" xfId="5618"/>
    <cellStyle name="20% - Accent2 17 2" xfId="5619"/>
    <cellStyle name="20% - Accent2 17 2 10" xfId="5620"/>
    <cellStyle name="20% - Accent2 17 2 11" xfId="5621"/>
    <cellStyle name="20% - Accent2 17 2 12" xfId="5622"/>
    <cellStyle name="20% - Accent2 17 2 13" xfId="5623"/>
    <cellStyle name="20% - Accent2 17 2 14" xfId="5624"/>
    <cellStyle name="20% - Accent2 17 2 15" xfId="5625"/>
    <cellStyle name="20% - Accent2 17 2 2" xfId="5626"/>
    <cellStyle name="20% - Accent2 17 2 2 2" xfId="5627"/>
    <cellStyle name="20% - Accent2 17 2 2 2 2" xfId="5628"/>
    <cellStyle name="20% - Accent2 17 2 2 3" xfId="5629"/>
    <cellStyle name="20% - Accent2 17 2 3" xfId="5630"/>
    <cellStyle name="20% - Accent2 17 2 3 2" xfId="5631"/>
    <cellStyle name="20% - Accent2 17 2 3 2 2" xfId="5632"/>
    <cellStyle name="20% - Accent2 17 2 3 3" xfId="5633"/>
    <cellStyle name="20% - Accent2 17 2 4" xfId="5634"/>
    <cellStyle name="20% - Accent2 17 2 4 2" xfId="5635"/>
    <cellStyle name="20% - Accent2 17 2 5" xfId="5636"/>
    <cellStyle name="20% - Accent2 17 2 6" xfId="5637"/>
    <cellStyle name="20% - Accent2 17 2 7" xfId="5638"/>
    <cellStyle name="20% - Accent2 17 2 8" xfId="5639"/>
    <cellStyle name="20% - Accent2 17 2 9" xfId="5640"/>
    <cellStyle name="20% - Accent2 17 2_PNF Disclosure Summary 063011" xfId="5641"/>
    <cellStyle name="20% - Accent2 17 3" xfId="5642"/>
    <cellStyle name="20% - Accent2 17 3 2" xfId="5643"/>
    <cellStyle name="20% - Accent2 17 3 2 2" xfId="5644"/>
    <cellStyle name="20% - Accent2 17 3 3" xfId="5645"/>
    <cellStyle name="20% - Accent2 17 4" xfId="5646"/>
    <cellStyle name="20% - Accent2 17 4 2" xfId="5647"/>
    <cellStyle name="20% - Accent2 17 4 2 2" xfId="5648"/>
    <cellStyle name="20% - Accent2 17 4 3" xfId="5649"/>
    <cellStyle name="20% - Accent2 17 5" xfId="5650"/>
    <cellStyle name="20% - Accent2 17 5 2" xfId="5651"/>
    <cellStyle name="20% - Accent2 17 6" xfId="5652"/>
    <cellStyle name="20% - Accent2 17 7" xfId="5653"/>
    <cellStyle name="20% - Accent2 17 8" xfId="5654"/>
    <cellStyle name="20% - Accent2 17 9" xfId="5655"/>
    <cellStyle name="20% - Accent2 17_PNF Disclosure Summary 063011" xfId="5656"/>
    <cellStyle name="20% - Accent2 18" xfId="5657"/>
    <cellStyle name="20% - Accent2 18 10" xfId="5658"/>
    <cellStyle name="20% - Accent2 18 11" xfId="5659"/>
    <cellStyle name="20% - Accent2 18 12" xfId="5660"/>
    <cellStyle name="20% - Accent2 18 13" xfId="5661"/>
    <cellStyle name="20% - Accent2 18 14" xfId="5662"/>
    <cellStyle name="20% - Accent2 18 15" xfId="5663"/>
    <cellStyle name="20% - Accent2 18 16" xfId="5664"/>
    <cellStyle name="20% - Accent2 18 2" xfId="5665"/>
    <cellStyle name="20% - Accent2 18 2 10" xfId="5666"/>
    <cellStyle name="20% - Accent2 18 2 11" xfId="5667"/>
    <cellStyle name="20% - Accent2 18 2 12" xfId="5668"/>
    <cellStyle name="20% - Accent2 18 2 13" xfId="5669"/>
    <cellStyle name="20% - Accent2 18 2 14" xfId="5670"/>
    <cellStyle name="20% - Accent2 18 2 15" xfId="5671"/>
    <cellStyle name="20% - Accent2 18 2 2" xfId="5672"/>
    <cellStyle name="20% - Accent2 18 2 2 2" xfId="5673"/>
    <cellStyle name="20% - Accent2 18 2 2 2 2" xfId="5674"/>
    <cellStyle name="20% - Accent2 18 2 2 3" xfId="5675"/>
    <cellStyle name="20% - Accent2 18 2 3" xfId="5676"/>
    <cellStyle name="20% - Accent2 18 2 3 2" xfId="5677"/>
    <cellStyle name="20% - Accent2 18 2 3 2 2" xfId="5678"/>
    <cellStyle name="20% - Accent2 18 2 3 3" xfId="5679"/>
    <cellStyle name="20% - Accent2 18 2 4" xfId="5680"/>
    <cellStyle name="20% - Accent2 18 2 4 2" xfId="5681"/>
    <cellStyle name="20% - Accent2 18 2 5" xfId="5682"/>
    <cellStyle name="20% - Accent2 18 2 6" xfId="5683"/>
    <cellStyle name="20% - Accent2 18 2 7" xfId="5684"/>
    <cellStyle name="20% - Accent2 18 2 8" xfId="5685"/>
    <cellStyle name="20% - Accent2 18 2 9" xfId="5686"/>
    <cellStyle name="20% - Accent2 18 2_PNF Disclosure Summary 063011" xfId="5687"/>
    <cellStyle name="20% - Accent2 18 3" xfId="5688"/>
    <cellStyle name="20% - Accent2 18 3 2" xfId="5689"/>
    <cellStyle name="20% - Accent2 18 3 2 2" xfId="5690"/>
    <cellStyle name="20% - Accent2 18 3 3" xfId="5691"/>
    <cellStyle name="20% - Accent2 18 4" xfId="5692"/>
    <cellStyle name="20% - Accent2 18 4 2" xfId="5693"/>
    <cellStyle name="20% - Accent2 18 4 2 2" xfId="5694"/>
    <cellStyle name="20% - Accent2 18 4 3" xfId="5695"/>
    <cellStyle name="20% - Accent2 18 5" xfId="5696"/>
    <cellStyle name="20% - Accent2 18 5 2" xfId="5697"/>
    <cellStyle name="20% - Accent2 18 6" xfId="5698"/>
    <cellStyle name="20% - Accent2 18 7" xfId="5699"/>
    <cellStyle name="20% - Accent2 18 8" xfId="5700"/>
    <cellStyle name="20% - Accent2 18 9" xfId="5701"/>
    <cellStyle name="20% - Accent2 18_PNF Disclosure Summary 063011" xfId="5702"/>
    <cellStyle name="20% - Accent2 19" xfId="5703"/>
    <cellStyle name="20% - Accent2 19 10" xfId="5704"/>
    <cellStyle name="20% - Accent2 19 11" xfId="5705"/>
    <cellStyle name="20% - Accent2 19 12" xfId="5706"/>
    <cellStyle name="20% - Accent2 19 13" xfId="5707"/>
    <cellStyle name="20% - Accent2 19 14" xfId="5708"/>
    <cellStyle name="20% - Accent2 19 15" xfId="5709"/>
    <cellStyle name="20% - Accent2 19 16" xfId="5710"/>
    <cellStyle name="20% - Accent2 19 2" xfId="5711"/>
    <cellStyle name="20% - Accent2 19 2 10" xfId="5712"/>
    <cellStyle name="20% - Accent2 19 2 11" xfId="5713"/>
    <cellStyle name="20% - Accent2 19 2 12" xfId="5714"/>
    <cellStyle name="20% - Accent2 19 2 13" xfId="5715"/>
    <cellStyle name="20% - Accent2 19 2 14" xfId="5716"/>
    <cellStyle name="20% - Accent2 19 2 15" xfId="5717"/>
    <cellStyle name="20% - Accent2 19 2 2" xfId="5718"/>
    <cellStyle name="20% - Accent2 19 2 2 2" xfId="5719"/>
    <cellStyle name="20% - Accent2 19 2 2 2 2" xfId="5720"/>
    <cellStyle name="20% - Accent2 19 2 2 3" xfId="5721"/>
    <cellStyle name="20% - Accent2 19 2 3" xfId="5722"/>
    <cellStyle name="20% - Accent2 19 2 3 2" xfId="5723"/>
    <cellStyle name="20% - Accent2 19 2 3 2 2" xfId="5724"/>
    <cellStyle name="20% - Accent2 19 2 3 3" xfId="5725"/>
    <cellStyle name="20% - Accent2 19 2 4" xfId="5726"/>
    <cellStyle name="20% - Accent2 19 2 4 2" xfId="5727"/>
    <cellStyle name="20% - Accent2 19 2 5" xfId="5728"/>
    <cellStyle name="20% - Accent2 19 2 6" xfId="5729"/>
    <cellStyle name="20% - Accent2 19 2 7" xfId="5730"/>
    <cellStyle name="20% - Accent2 19 2 8" xfId="5731"/>
    <cellStyle name="20% - Accent2 19 2 9" xfId="5732"/>
    <cellStyle name="20% - Accent2 19 2_PNF Disclosure Summary 063011" xfId="5733"/>
    <cellStyle name="20% - Accent2 19 3" xfId="5734"/>
    <cellStyle name="20% - Accent2 19 3 2" xfId="5735"/>
    <cellStyle name="20% - Accent2 19 3 2 2" xfId="5736"/>
    <cellStyle name="20% - Accent2 19 3 3" xfId="5737"/>
    <cellStyle name="20% - Accent2 19 4" xfId="5738"/>
    <cellStyle name="20% - Accent2 19 4 2" xfId="5739"/>
    <cellStyle name="20% - Accent2 19 4 2 2" xfId="5740"/>
    <cellStyle name="20% - Accent2 19 4 3" xfId="5741"/>
    <cellStyle name="20% - Accent2 19 5" xfId="5742"/>
    <cellStyle name="20% - Accent2 19 5 2" xfId="5743"/>
    <cellStyle name="20% - Accent2 19 6" xfId="5744"/>
    <cellStyle name="20% - Accent2 19 7" xfId="5745"/>
    <cellStyle name="20% - Accent2 19 8" xfId="5746"/>
    <cellStyle name="20% - Accent2 19 9" xfId="5747"/>
    <cellStyle name="20% - Accent2 19_PNF Disclosure Summary 063011" xfId="5748"/>
    <cellStyle name="20% - Accent2 2" xfId="5749"/>
    <cellStyle name="20% - Accent2 2 10" xfId="5750"/>
    <cellStyle name="20% - Accent2 2 10 2" xfId="5751"/>
    <cellStyle name="20% - Accent2 2 10 2 2" xfId="5752"/>
    <cellStyle name="20% - Accent2 2 10 3" xfId="5753"/>
    <cellStyle name="20% - Accent2 2 11" xfId="5754"/>
    <cellStyle name="20% - Accent2 2 11 2" xfId="5755"/>
    <cellStyle name="20% - Accent2 2 12" xfId="5756"/>
    <cellStyle name="20% - Accent2 2 13" xfId="5757"/>
    <cellStyle name="20% - Accent2 2 14" xfId="5758"/>
    <cellStyle name="20% - Accent2 2 15" xfId="5759"/>
    <cellStyle name="20% - Accent2 2 16" xfId="5760"/>
    <cellStyle name="20% - Accent2 2 17" xfId="5761"/>
    <cellStyle name="20% - Accent2 2 18" xfId="5762"/>
    <cellStyle name="20% - Accent2 2 19" xfId="5763"/>
    <cellStyle name="20% - Accent2 2 2" xfId="5764"/>
    <cellStyle name="20% - Accent2 2 2 10" xfId="5765"/>
    <cellStyle name="20% - Accent2 2 2 11" xfId="5766"/>
    <cellStyle name="20% - Accent2 2 2 12" xfId="5767"/>
    <cellStyle name="20% - Accent2 2 2 13" xfId="5768"/>
    <cellStyle name="20% - Accent2 2 2 14" xfId="5769"/>
    <cellStyle name="20% - Accent2 2 2 15" xfId="5770"/>
    <cellStyle name="20% - Accent2 2 2 16" xfId="5771"/>
    <cellStyle name="20% - Accent2 2 2 2" xfId="5772"/>
    <cellStyle name="20% - Accent2 2 2 2 10" xfId="5773"/>
    <cellStyle name="20% - Accent2 2 2 2 11" xfId="5774"/>
    <cellStyle name="20% - Accent2 2 2 2 12" xfId="5775"/>
    <cellStyle name="20% - Accent2 2 2 2 13" xfId="5776"/>
    <cellStyle name="20% - Accent2 2 2 2 14" xfId="5777"/>
    <cellStyle name="20% - Accent2 2 2 2 15" xfId="5778"/>
    <cellStyle name="20% - Accent2 2 2 2 2" xfId="5779"/>
    <cellStyle name="20% - Accent2 2 2 2 2 2" xfId="5780"/>
    <cellStyle name="20% - Accent2 2 2 2 2 2 2" xfId="5781"/>
    <cellStyle name="20% - Accent2 2 2 2 2 3" xfId="5782"/>
    <cellStyle name="20% - Accent2 2 2 2 3" xfId="5783"/>
    <cellStyle name="20% - Accent2 2 2 2 3 2" xfId="5784"/>
    <cellStyle name="20% - Accent2 2 2 2 3 2 2" xfId="5785"/>
    <cellStyle name="20% - Accent2 2 2 2 3 3" xfId="5786"/>
    <cellStyle name="20% - Accent2 2 2 2 4" xfId="5787"/>
    <cellStyle name="20% - Accent2 2 2 2 4 2" xfId="5788"/>
    <cellStyle name="20% - Accent2 2 2 2 5" xfId="5789"/>
    <cellStyle name="20% - Accent2 2 2 2 6" xfId="5790"/>
    <cellStyle name="20% - Accent2 2 2 2 7" xfId="5791"/>
    <cellStyle name="20% - Accent2 2 2 2 8" xfId="5792"/>
    <cellStyle name="20% - Accent2 2 2 2 9" xfId="5793"/>
    <cellStyle name="20% - Accent2 2 2 2_PNF Disclosure Summary 063011" xfId="5794"/>
    <cellStyle name="20% - Accent2 2 2 3" xfId="5795"/>
    <cellStyle name="20% - Accent2 2 2 3 2" xfId="5796"/>
    <cellStyle name="20% - Accent2 2 2 3 2 2" xfId="5797"/>
    <cellStyle name="20% - Accent2 2 2 3 3" xfId="5798"/>
    <cellStyle name="20% - Accent2 2 2 4" xfId="5799"/>
    <cellStyle name="20% - Accent2 2 2 4 2" xfId="5800"/>
    <cellStyle name="20% - Accent2 2 2 4 2 2" xfId="5801"/>
    <cellStyle name="20% - Accent2 2 2 4 3" xfId="5802"/>
    <cellStyle name="20% - Accent2 2 2 5" xfId="5803"/>
    <cellStyle name="20% - Accent2 2 2 5 2" xfId="5804"/>
    <cellStyle name="20% - Accent2 2 2 6" xfId="5805"/>
    <cellStyle name="20% - Accent2 2 2 7" xfId="5806"/>
    <cellStyle name="20% - Accent2 2 2 8" xfId="5807"/>
    <cellStyle name="20% - Accent2 2 2 9" xfId="5808"/>
    <cellStyle name="20% - Accent2 2 2_PNF Disclosure Summary 063011" xfId="5809"/>
    <cellStyle name="20% - Accent2 2 20" xfId="5810"/>
    <cellStyle name="20% - Accent2 2 21" xfId="5811"/>
    <cellStyle name="20% - Accent2 2 22" xfId="5812"/>
    <cellStyle name="20% - Accent2 2 3" xfId="5813"/>
    <cellStyle name="20% - Accent2 2 3 10" xfId="5814"/>
    <cellStyle name="20% - Accent2 2 3 11" xfId="5815"/>
    <cellStyle name="20% - Accent2 2 3 12" xfId="5816"/>
    <cellStyle name="20% - Accent2 2 3 13" xfId="5817"/>
    <cellStyle name="20% - Accent2 2 3 14" xfId="5818"/>
    <cellStyle name="20% - Accent2 2 3 15" xfId="5819"/>
    <cellStyle name="20% - Accent2 2 3 16" xfId="5820"/>
    <cellStyle name="20% - Accent2 2 3 2" xfId="5821"/>
    <cellStyle name="20% - Accent2 2 3 2 10" xfId="5822"/>
    <cellStyle name="20% - Accent2 2 3 2 11" xfId="5823"/>
    <cellStyle name="20% - Accent2 2 3 2 12" xfId="5824"/>
    <cellStyle name="20% - Accent2 2 3 2 13" xfId="5825"/>
    <cellStyle name="20% - Accent2 2 3 2 14" xfId="5826"/>
    <cellStyle name="20% - Accent2 2 3 2 15" xfId="5827"/>
    <cellStyle name="20% - Accent2 2 3 2 2" xfId="5828"/>
    <cellStyle name="20% - Accent2 2 3 2 2 2" xfId="5829"/>
    <cellStyle name="20% - Accent2 2 3 2 2 2 2" xfId="5830"/>
    <cellStyle name="20% - Accent2 2 3 2 2 3" xfId="5831"/>
    <cellStyle name="20% - Accent2 2 3 2 3" xfId="5832"/>
    <cellStyle name="20% - Accent2 2 3 2 3 2" xfId="5833"/>
    <cellStyle name="20% - Accent2 2 3 2 3 2 2" xfId="5834"/>
    <cellStyle name="20% - Accent2 2 3 2 3 3" xfId="5835"/>
    <cellStyle name="20% - Accent2 2 3 2 4" xfId="5836"/>
    <cellStyle name="20% - Accent2 2 3 2 4 2" xfId="5837"/>
    <cellStyle name="20% - Accent2 2 3 2 5" xfId="5838"/>
    <cellStyle name="20% - Accent2 2 3 2 6" xfId="5839"/>
    <cellStyle name="20% - Accent2 2 3 2 7" xfId="5840"/>
    <cellStyle name="20% - Accent2 2 3 2 8" xfId="5841"/>
    <cellStyle name="20% - Accent2 2 3 2 9" xfId="5842"/>
    <cellStyle name="20% - Accent2 2 3 2_PNF Disclosure Summary 063011" xfId="5843"/>
    <cellStyle name="20% - Accent2 2 3 3" xfId="5844"/>
    <cellStyle name="20% - Accent2 2 3 3 2" xfId="5845"/>
    <cellStyle name="20% - Accent2 2 3 3 2 2" xfId="5846"/>
    <cellStyle name="20% - Accent2 2 3 3 3" xfId="5847"/>
    <cellStyle name="20% - Accent2 2 3 4" xfId="5848"/>
    <cellStyle name="20% - Accent2 2 3 4 2" xfId="5849"/>
    <cellStyle name="20% - Accent2 2 3 4 2 2" xfId="5850"/>
    <cellStyle name="20% - Accent2 2 3 4 3" xfId="5851"/>
    <cellStyle name="20% - Accent2 2 3 5" xfId="5852"/>
    <cellStyle name="20% - Accent2 2 3 5 2" xfId="5853"/>
    <cellStyle name="20% - Accent2 2 3 6" xfId="5854"/>
    <cellStyle name="20% - Accent2 2 3 7" xfId="5855"/>
    <cellStyle name="20% - Accent2 2 3 8" xfId="5856"/>
    <cellStyle name="20% - Accent2 2 3 9" xfId="5857"/>
    <cellStyle name="20% - Accent2 2 3_PNF Disclosure Summary 063011" xfId="5858"/>
    <cellStyle name="20% - Accent2 2 4" xfId="5859"/>
    <cellStyle name="20% - Accent2 2 4 10" xfId="5860"/>
    <cellStyle name="20% - Accent2 2 4 11" xfId="5861"/>
    <cellStyle name="20% - Accent2 2 4 12" xfId="5862"/>
    <cellStyle name="20% - Accent2 2 4 13" xfId="5863"/>
    <cellStyle name="20% - Accent2 2 4 14" xfId="5864"/>
    <cellStyle name="20% - Accent2 2 4 15" xfId="5865"/>
    <cellStyle name="20% - Accent2 2 4 16" xfId="5866"/>
    <cellStyle name="20% - Accent2 2 4 2" xfId="5867"/>
    <cellStyle name="20% - Accent2 2 4 2 10" xfId="5868"/>
    <cellStyle name="20% - Accent2 2 4 2 11" xfId="5869"/>
    <cellStyle name="20% - Accent2 2 4 2 12" xfId="5870"/>
    <cellStyle name="20% - Accent2 2 4 2 13" xfId="5871"/>
    <cellStyle name="20% - Accent2 2 4 2 14" xfId="5872"/>
    <cellStyle name="20% - Accent2 2 4 2 15" xfId="5873"/>
    <cellStyle name="20% - Accent2 2 4 2 2" xfId="5874"/>
    <cellStyle name="20% - Accent2 2 4 2 2 2" xfId="5875"/>
    <cellStyle name="20% - Accent2 2 4 2 2 2 2" xfId="5876"/>
    <cellStyle name="20% - Accent2 2 4 2 2 3" xfId="5877"/>
    <cellStyle name="20% - Accent2 2 4 2 3" xfId="5878"/>
    <cellStyle name="20% - Accent2 2 4 2 3 2" xfId="5879"/>
    <cellStyle name="20% - Accent2 2 4 2 3 2 2" xfId="5880"/>
    <cellStyle name="20% - Accent2 2 4 2 3 3" xfId="5881"/>
    <cellStyle name="20% - Accent2 2 4 2 4" xfId="5882"/>
    <cellStyle name="20% - Accent2 2 4 2 4 2" xfId="5883"/>
    <cellStyle name="20% - Accent2 2 4 2 5" xfId="5884"/>
    <cellStyle name="20% - Accent2 2 4 2 6" xfId="5885"/>
    <cellStyle name="20% - Accent2 2 4 2 7" xfId="5886"/>
    <cellStyle name="20% - Accent2 2 4 2 8" xfId="5887"/>
    <cellStyle name="20% - Accent2 2 4 2 9" xfId="5888"/>
    <cellStyle name="20% - Accent2 2 4 2_PNF Disclosure Summary 063011" xfId="5889"/>
    <cellStyle name="20% - Accent2 2 4 3" xfId="5890"/>
    <cellStyle name="20% - Accent2 2 4 3 2" xfId="5891"/>
    <cellStyle name="20% - Accent2 2 4 3 2 2" xfId="5892"/>
    <cellStyle name="20% - Accent2 2 4 3 3" xfId="5893"/>
    <cellStyle name="20% - Accent2 2 4 4" xfId="5894"/>
    <cellStyle name="20% - Accent2 2 4 4 2" xfId="5895"/>
    <cellStyle name="20% - Accent2 2 4 4 2 2" xfId="5896"/>
    <cellStyle name="20% - Accent2 2 4 4 3" xfId="5897"/>
    <cellStyle name="20% - Accent2 2 4 5" xfId="5898"/>
    <cellStyle name="20% - Accent2 2 4 5 2" xfId="5899"/>
    <cellStyle name="20% - Accent2 2 4 6" xfId="5900"/>
    <cellStyle name="20% - Accent2 2 4 7" xfId="5901"/>
    <cellStyle name="20% - Accent2 2 4 8" xfId="5902"/>
    <cellStyle name="20% - Accent2 2 4 9" xfId="5903"/>
    <cellStyle name="20% - Accent2 2 4_PNF Disclosure Summary 063011" xfId="5904"/>
    <cellStyle name="20% - Accent2 2 5" xfId="5905"/>
    <cellStyle name="20% - Accent2 2 5 10" xfId="5906"/>
    <cellStyle name="20% - Accent2 2 5 11" xfId="5907"/>
    <cellStyle name="20% - Accent2 2 5 12" xfId="5908"/>
    <cellStyle name="20% - Accent2 2 5 13" xfId="5909"/>
    <cellStyle name="20% - Accent2 2 5 14" xfId="5910"/>
    <cellStyle name="20% - Accent2 2 5 15" xfId="5911"/>
    <cellStyle name="20% - Accent2 2 5 16" xfId="5912"/>
    <cellStyle name="20% - Accent2 2 5 2" xfId="5913"/>
    <cellStyle name="20% - Accent2 2 5 2 10" xfId="5914"/>
    <cellStyle name="20% - Accent2 2 5 2 11" xfId="5915"/>
    <cellStyle name="20% - Accent2 2 5 2 12" xfId="5916"/>
    <cellStyle name="20% - Accent2 2 5 2 13" xfId="5917"/>
    <cellStyle name="20% - Accent2 2 5 2 14" xfId="5918"/>
    <cellStyle name="20% - Accent2 2 5 2 15" xfId="5919"/>
    <cellStyle name="20% - Accent2 2 5 2 2" xfId="5920"/>
    <cellStyle name="20% - Accent2 2 5 2 2 2" xfId="5921"/>
    <cellStyle name="20% - Accent2 2 5 2 2 2 2" xfId="5922"/>
    <cellStyle name="20% - Accent2 2 5 2 2 3" xfId="5923"/>
    <cellStyle name="20% - Accent2 2 5 2 3" xfId="5924"/>
    <cellStyle name="20% - Accent2 2 5 2 3 2" xfId="5925"/>
    <cellStyle name="20% - Accent2 2 5 2 3 2 2" xfId="5926"/>
    <cellStyle name="20% - Accent2 2 5 2 3 3" xfId="5927"/>
    <cellStyle name="20% - Accent2 2 5 2 4" xfId="5928"/>
    <cellStyle name="20% - Accent2 2 5 2 4 2" xfId="5929"/>
    <cellStyle name="20% - Accent2 2 5 2 5" xfId="5930"/>
    <cellStyle name="20% - Accent2 2 5 2 6" xfId="5931"/>
    <cellStyle name="20% - Accent2 2 5 2 7" xfId="5932"/>
    <cellStyle name="20% - Accent2 2 5 2 8" xfId="5933"/>
    <cellStyle name="20% - Accent2 2 5 2 9" xfId="5934"/>
    <cellStyle name="20% - Accent2 2 5 2_PNF Disclosure Summary 063011" xfId="5935"/>
    <cellStyle name="20% - Accent2 2 5 3" xfId="5936"/>
    <cellStyle name="20% - Accent2 2 5 3 2" xfId="5937"/>
    <cellStyle name="20% - Accent2 2 5 3 2 2" xfId="5938"/>
    <cellStyle name="20% - Accent2 2 5 3 3" xfId="5939"/>
    <cellStyle name="20% - Accent2 2 5 4" xfId="5940"/>
    <cellStyle name="20% - Accent2 2 5 4 2" xfId="5941"/>
    <cellStyle name="20% - Accent2 2 5 4 2 2" xfId="5942"/>
    <cellStyle name="20% - Accent2 2 5 4 3" xfId="5943"/>
    <cellStyle name="20% - Accent2 2 5 5" xfId="5944"/>
    <cellStyle name="20% - Accent2 2 5 5 2" xfId="5945"/>
    <cellStyle name="20% - Accent2 2 5 6" xfId="5946"/>
    <cellStyle name="20% - Accent2 2 5 7" xfId="5947"/>
    <cellStyle name="20% - Accent2 2 5 8" xfId="5948"/>
    <cellStyle name="20% - Accent2 2 5 9" xfId="5949"/>
    <cellStyle name="20% - Accent2 2 5_PNF Disclosure Summary 063011" xfId="5950"/>
    <cellStyle name="20% - Accent2 2 6" xfId="5951"/>
    <cellStyle name="20% - Accent2 2 6 10" xfId="5952"/>
    <cellStyle name="20% - Accent2 2 6 11" xfId="5953"/>
    <cellStyle name="20% - Accent2 2 6 12" xfId="5954"/>
    <cellStyle name="20% - Accent2 2 6 13" xfId="5955"/>
    <cellStyle name="20% - Accent2 2 6 14" xfId="5956"/>
    <cellStyle name="20% - Accent2 2 6 15" xfId="5957"/>
    <cellStyle name="20% - Accent2 2 6 16" xfId="5958"/>
    <cellStyle name="20% - Accent2 2 6 2" xfId="5959"/>
    <cellStyle name="20% - Accent2 2 6 2 10" xfId="5960"/>
    <cellStyle name="20% - Accent2 2 6 2 11" xfId="5961"/>
    <cellStyle name="20% - Accent2 2 6 2 12" xfId="5962"/>
    <cellStyle name="20% - Accent2 2 6 2 13" xfId="5963"/>
    <cellStyle name="20% - Accent2 2 6 2 14" xfId="5964"/>
    <cellStyle name="20% - Accent2 2 6 2 15" xfId="5965"/>
    <cellStyle name="20% - Accent2 2 6 2 2" xfId="5966"/>
    <cellStyle name="20% - Accent2 2 6 2 2 2" xfId="5967"/>
    <cellStyle name="20% - Accent2 2 6 2 2 2 2" xfId="5968"/>
    <cellStyle name="20% - Accent2 2 6 2 2 3" xfId="5969"/>
    <cellStyle name="20% - Accent2 2 6 2 3" xfId="5970"/>
    <cellStyle name="20% - Accent2 2 6 2 3 2" xfId="5971"/>
    <cellStyle name="20% - Accent2 2 6 2 3 2 2" xfId="5972"/>
    <cellStyle name="20% - Accent2 2 6 2 3 3" xfId="5973"/>
    <cellStyle name="20% - Accent2 2 6 2 4" xfId="5974"/>
    <cellStyle name="20% - Accent2 2 6 2 4 2" xfId="5975"/>
    <cellStyle name="20% - Accent2 2 6 2 5" xfId="5976"/>
    <cellStyle name="20% - Accent2 2 6 2 6" xfId="5977"/>
    <cellStyle name="20% - Accent2 2 6 2 7" xfId="5978"/>
    <cellStyle name="20% - Accent2 2 6 2 8" xfId="5979"/>
    <cellStyle name="20% - Accent2 2 6 2 9" xfId="5980"/>
    <cellStyle name="20% - Accent2 2 6 2_PNF Disclosure Summary 063011" xfId="5981"/>
    <cellStyle name="20% - Accent2 2 6 3" xfId="5982"/>
    <cellStyle name="20% - Accent2 2 6 3 2" xfId="5983"/>
    <cellStyle name="20% - Accent2 2 6 3 2 2" xfId="5984"/>
    <cellStyle name="20% - Accent2 2 6 3 3" xfId="5985"/>
    <cellStyle name="20% - Accent2 2 6 4" xfId="5986"/>
    <cellStyle name="20% - Accent2 2 6 4 2" xfId="5987"/>
    <cellStyle name="20% - Accent2 2 6 4 2 2" xfId="5988"/>
    <cellStyle name="20% - Accent2 2 6 4 3" xfId="5989"/>
    <cellStyle name="20% - Accent2 2 6 5" xfId="5990"/>
    <cellStyle name="20% - Accent2 2 6 5 2" xfId="5991"/>
    <cellStyle name="20% - Accent2 2 6 6" xfId="5992"/>
    <cellStyle name="20% - Accent2 2 6 7" xfId="5993"/>
    <cellStyle name="20% - Accent2 2 6 8" xfId="5994"/>
    <cellStyle name="20% - Accent2 2 6 9" xfId="5995"/>
    <cellStyle name="20% - Accent2 2 6_PNF Disclosure Summary 063011" xfId="5996"/>
    <cellStyle name="20% - Accent2 2 7" xfId="5997"/>
    <cellStyle name="20% - Accent2 2 7 10" xfId="5998"/>
    <cellStyle name="20% - Accent2 2 7 11" xfId="5999"/>
    <cellStyle name="20% - Accent2 2 7 12" xfId="6000"/>
    <cellStyle name="20% - Accent2 2 7 13" xfId="6001"/>
    <cellStyle name="20% - Accent2 2 7 14" xfId="6002"/>
    <cellStyle name="20% - Accent2 2 7 15" xfId="6003"/>
    <cellStyle name="20% - Accent2 2 7 16" xfId="6004"/>
    <cellStyle name="20% - Accent2 2 7 2" xfId="6005"/>
    <cellStyle name="20% - Accent2 2 7 2 10" xfId="6006"/>
    <cellStyle name="20% - Accent2 2 7 2 11" xfId="6007"/>
    <cellStyle name="20% - Accent2 2 7 2 12" xfId="6008"/>
    <cellStyle name="20% - Accent2 2 7 2 13" xfId="6009"/>
    <cellStyle name="20% - Accent2 2 7 2 14" xfId="6010"/>
    <cellStyle name="20% - Accent2 2 7 2 15" xfId="6011"/>
    <cellStyle name="20% - Accent2 2 7 2 2" xfId="6012"/>
    <cellStyle name="20% - Accent2 2 7 2 2 2" xfId="6013"/>
    <cellStyle name="20% - Accent2 2 7 2 2 2 2" xfId="6014"/>
    <cellStyle name="20% - Accent2 2 7 2 2 3" xfId="6015"/>
    <cellStyle name="20% - Accent2 2 7 2 3" xfId="6016"/>
    <cellStyle name="20% - Accent2 2 7 2 3 2" xfId="6017"/>
    <cellStyle name="20% - Accent2 2 7 2 3 2 2" xfId="6018"/>
    <cellStyle name="20% - Accent2 2 7 2 3 3" xfId="6019"/>
    <cellStyle name="20% - Accent2 2 7 2 4" xfId="6020"/>
    <cellStyle name="20% - Accent2 2 7 2 4 2" xfId="6021"/>
    <cellStyle name="20% - Accent2 2 7 2 5" xfId="6022"/>
    <cellStyle name="20% - Accent2 2 7 2 6" xfId="6023"/>
    <cellStyle name="20% - Accent2 2 7 2 7" xfId="6024"/>
    <cellStyle name="20% - Accent2 2 7 2 8" xfId="6025"/>
    <cellStyle name="20% - Accent2 2 7 2 9" xfId="6026"/>
    <cellStyle name="20% - Accent2 2 7 2_PNF Disclosure Summary 063011" xfId="6027"/>
    <cellStyle name="20% - Accent2 2 7 3" xfId="6028"/>
    <cellStyle name="20% - Accent2 2 7 3 2" xfId="6029"/>
    <cellStyle name="20% - Accent2 2 7 3 2 2" xfId="6030"/>
    <cellStyle name="20% - Accent2 2 7 3 3" xfId="6031"/>
    <cellStyle name="20% - Accent2 2 7 4" xfId="6032"/>
    <cellStyle name="20% - Accent2 2 7 4 2" xfId="6033"/>
    <cellStyle name="20% - Accent2 2 7 4 2 2" xfId="6034"/>
    <cellStyle name="20% - Accent2 2 7 4 3" xfId="6035"/>
    <cellStyle name="20% - Accent2 2 7 5" xfId="6036"/>
    <cellStyle name="20% - Accent2 2 7 5 2" xfId="6037"/>
    <cellStyle name="20% - Accent2 2 7 6" xfId="6038"/>
    <cellStyle name="20% - Accent2 2 7 7" xfId="6039"/>
    <cellStyle name="20% - Accent2 2 7 8" xfId="6040"/>
    <cellStyle name="20% - Accent2 2 7 9" xfId="6041"/>
    <cellStyle name="20% - Accent2 2 7_PNF Disclosure Summary 063011" xfId="6042"/>
    <cellStyle name="20% - Accent2 2 8" xfId="6043"/>
    <cellStyle name="20% - Accent2 2 8 10" xfId="6044"/>
    <cellStyle name="20% - Accent2 2 8 11" xfId="6045"/>
    <cellStyle name="20% - Accent2 2 8 12" xfId="6046"/>
    <cellStyle name="20% - Accent2 2 8 13" xfId="6047"/>
    <cellStyle name="20% - Accent2 2 8 14" xfId="6048"/>
    <cellStyle name="20% - Accent2 2 8 15" xfId="6049"/>
    <cellStyle name="20% - Accent2 2 8 2" xfId="6050"/>
    <cellStyle name="20% - Accent2 2 8 2 2" xfId="6051"/>
    <cellStyle name="20% - Accent2 2 8 2 2 2" xfId="6052"/>
    <cellStyle name="20% - Accent2 2 8 2 3" xfId="6053"/>
    <cellStyle name="20% - Accent2 2 8 3" xfId="6054"/>
    <cellStyle name="20% - Accent2 2 8 3 2" xfId="6055"/>
    <cellStyle name="20% - Accent2 2 8 3 2 2" xfId="6056"/>
    <cellStyle name="20% - Accent2 2 8 3 3" xfId="6057"/>
    <cellStyle name="20% - Accent2 2 8 4" xfId="6058"/>
    <cellStyle name="20% - Accent2 2 8 4 2" xfId="6059"/>
    <cellStyle name="20% - Accent2 2 8 5" xfId="6060"/>
    <cellStyle name="20% - Accent2 2 8 6" xfId="6061"/>
    <cellStyle name="20% - Accent2 2 8 7" xfId="6062"/>
    <cellStyle name="20% - Accent2 2 8 8" xfId="6063"/>
    <cellStyle name="20% - Accent2 2 8 9" xfId="6064"/>
    <cellStyle name="20% - Accent2 2 8_PNF Disclosure Summary 063011" xfId="6065"/>
    <cellStyle name="20% - Accent2 2 9" xfId="6066"/>
    <cellStyle name="20% - Accent2 2 9 2" xfId="6067"/>
    <cellStyle name="20% - Accent2 2 9 2 2" xfId="6068"/>
    <cellStyle name="20% - Accent2 2 9 3" xfId="6069"/>
    <cellStyle name="20% - Accent2 2_PNF Disclosure Summary 063011" xfId="6070"/>
    <cellStyle name="20% - Accent2 20" xfId="6071"/>
    <cellStyle name="20% - Accent2 20 10" xfId="6072"/>
    <cellStyle name="20% - Accent2 20 11" xfId="6073"/>
    <cellStyle name="20% - Accent2 20 12" xfId="6074"/>
    <cellStyle name="20% - Accent2 20 13" xfId="6075"/>
    <cellStyle name="20% - Accent2 20 14" xfId="6076"/>
    <cellStyle name="20% - Accent2 20 15" xfId="6077"/>
    <cellStyle name="20% - Accent2 20 2" xfId="6078"/>
    <cellStyle name="20% - Accent2 20 2 2" xfId="6079"/>
    <cellStyle name="20% - Accent2 20 2 2 2" xfId="6080"/>
    <cellStyle name="20% - Accent2 20 2 3" xfId="6081"/>
    <cellStyle name="20% - Accent2 20 3" xfId="6082"/>
    <cellStyle name="20% - Accent2 20 3 2" xfId="6083"/>
    <cellStyle name="20% - Accent2 20 3 2 2" xfId="6084"/>
    <cellStyle name="20% - Accent2 20 3 3" xfId="6085"/>
    <cellStyle name="20% - Accent2 20 4" xfId="6086"/>
    <cellStyle name="20% - Accent2 20 4 2" xfId="6087"/>
    <cellStyle name="20% - Accent2 20 5" xfId="6088"/>
    <cellStyle name="20% - Accent2 20 6" xfId="6089"/>
    <cellStyle name="20% - Accent2 20 7" xfId="6090"/>
    <cellStyle name="20% - Accent2 20 8" xfId="6091"/>
    <cellStyle name="20% - Accent2 20 9" xfId="6092"/>
    <cellStyle name="20% - Accent2 20_PNF Disclosure Summary 063011" xfId="6093"/>
    <cellStyle name="20% - Accent2 21" xfId="6094"/>
    <cellStyle name="20% - Accent2 21 2" xfId="6095"/>
    <cellStyle name="20% - Accent2 22" xfId="6096"/>
    <cellStyle name="20% - Accent2 23" xfId="6097"/>
    <cellStyle name="20% - Accent2 24" xfId="6098"/>
    <cellStyle name="20% - Accent2 25" xfId="6099"/>
    <cellStyle name="20% - Accent2 26" xfId="6100"/>
    <cellStyle name="20% - Accent2 27" xfId="6101"/>
    <cellStyle name="20% - Accent2 28" xfId="6102"/>
    <cellStyle name="20% - Accent2 29" xfId="6103"/>
    <cellStyle name="20% - Accent2 3" xfId="6104"/>
    <cellStyle name="20% - Accent2 3 10" xfId="6105"/>
    <cellStyle name="20% - Accent2 3 10 2" xfId="6106"/>
    <cellStyle name="20% - Accent2 3 10 2 2" xfId="6107"/>
    <cellStyle name="20% - Accent2 3 10 3" xfId="6108"/>
    <cellStyle name="20% - Accent2 3 11" xfId="6109"/>
    <cellStyle name="20% - Accent2 3 11 2" xfId="6110"/>
    <cellStyle name="20% - Accent2 3 12" xfId="6111"/>
    <cellStyle name="20% - Accent2 3 13" xfId="6112"/>
    <cellStyle name="20% - Accent2 3 14" xfId="6113"/>
    <cellStyle name="20% - Accent2 3 15" xfId="6114"/>
    <cellStyle name="20% - Accent2 3 16" xfId="6115"/>
    <cellStyle name="20% - Accent2 3 17" xfId="6116"/>
    <cellStyle name="20% - Accent2 3 18" xfId="6117"/>
    <cellStyle name="20% - Accent2 3 19" xfId="6118"/>
    <cellStyle name="20% - Accent2 3 2" xfId="6119"/>
    <cellStyle name="20% - Accent2 3 2 10" xfId="6120"/>
    <cellStyle name="20% - Accent2 3 2 11" xfId="6121"/>
    <cellStyle name="20% - Accent2 3 2 12" xfId="6122"/>
    <cellStyle name="20% - Accent2 3 2 13" xfId="6123"/>
    <cellStyle name="20% - Accent2 3 2 14" xfId="6124"/>
    <cellStyle name="20% - Accent2 3 2 15" xfId="6125"/>
    <cellStyle name="20% - Accent2 3 2 16" xfId="6126"/>
    <cellStyle name="20% - Accent2 3 2 2" xfId="6127"/>
    <cellStyle name="20% - Accent2 3 2 2 10" xfId="6128"/>
    <cellStyle name="20% - Accent2 3 2 2 11" xfId="6129"/>
    <cellStyle name="20% - Accent2 3 2 2 12" xfId="6130"/>
    <cellStyle name="20% - Accent2 3 2 2 13" xfId="6131"/>
    <cellStyle name="20% - Accent2 3 2 2 14" xfId="6132"/>
    <cellStyle name="20% - Accent2 3 2 2 15" xfId="6133"/>
    <cellStyle name="20% - Accent2 3 2 2 2" xfId="6134"/>
    <cellStyle name="20% - Accent2 3 2 2 2 2" xfId="6135"/>
    <cellStyle name="20% - Accent2 3 2 2 2 2 2" xfId="6136"/>
    <cellStyle name="20% - Accent2 3 2 2 2 3" xfId="6137"/>
    <cellStyle name="20% - Accent2 3 2 2 3" xfId="6138"/>
    <cellStyle name="20% - Accent2 3 2 2 3 2" xfId="6139"/>
    <cellStyle name="20% - Accent2 3 2 2 3 2 2" xfId="6140"/>
    <cellStyle name="20% - Accent2 3 2 2 3 3" xfId="6141"/>
    <cellStyle name="20% - Accent2 3 2 2 4" xfId="6142"/>
    <cellStyle name="20% - Accent2 3 2 2 4 2" xfId="6143"/>
    <cellStyle name="20% - Accent2 3 2 2 5" xfId="6144"/>
    <cellStyle name="20% - Accent2 3 2 2 6" xfId="6145"/>
    <cellStyle name="20% - Accent2 3 2 2 7" xfId="6146"/>
    <cellStyle name="20% - Accent2 3 2 2 8" xfId="6147"/>
    <cellStyle name="20% - Accent2 3 2 2 9" xfId="6148"/>
    <cellStyle name="20% - Accent2 3 2 2_PNF Disclosure Summary 063011" xfId="6149"/>
    <cellStyle name="20% - Accent2 3 2 3" xfId="6150"/>
    <cellStyle name="20% - Accent2 3 2 3 2" xfId="6151"/>
    <cellStyle name="20% - Accent2 3 2 3 2 2" xfId="6152"/>
    <cellStyle name="20% - Accent2 3 2 3 3" xfId="6153"/>
    <cellStyle name="20% - Accent2 3 2 4" xfId="6154"/>
    <cellStyle name="20% - Accent2 3 2 4 2" xfId="6155"/>
    <cellStyle name="20% - Accent2 3 2 4 2 2" xfId="6156"/>
    <cellStyle name="20% - Accent2 3 2 4 3" xfId="6157"/>
    <cellStyle name="20% - Accent2 3 2 5" xfId="6158"/>
    <cellStyle name="20% - Accent2 3 2 5 2" xfId="6159"/>
    <cellStyle name="20% - Accent2 3 2 6" xfId="6160"/>
    <cellStyle name="20% - Accent2 3 2 7" xfId="6161"/>
    <cellStyle name="20% - Accent2 3 2 8" xfId="6162"/>
    <cellStyle name="20% - Accent2 3 2 9" xfId="6163"/>
    <cellStyle name="20% - Accent2 3 2_PNF Disclosure Summary 063011" xfId="6164"/>
    <cellStyle name="20% - Accent2 3 20" xfId="6165"/>
    <cellStyle name="20% - Accent2 3 21" xfId="6166"/>
    <cellStyle name="20% - Accent2 3 22" xfId="6167"/>
    <cellStyle name="20% - Accent2 3 3" xfId="6168"/>
    <cellStyle name="20% - Accent2 3 3 10" xfId="6169"/>
    <cellStyle name="20% - Accent2 3 3 11" xfId="6170"/>
    <cellStyle name="20% - Accent2 3 3 12" xfId="6171"/>
    <cellStyle name="20% - Accent2 3 3 13" xfId="6172"/>
    <cellStyle name="20% - Accent2 3 3 14" xfId="6173"/>
    <cellStyle name="20% - Accent2 3 3 15" xfId="6174"/>
    <cellStyle name="20% - Accent2 3 3 16" xfId="6175"/>
    <cellStyle name="20% - Accent2 3 3 2" xfId="6176"/>
    <cellStyle name="20% - Accent2 3 3 2 10" xfId="6177"/>
    <cellStyle name="20% - Accent2 3 3 2 11" xfId="6178"/>
    <cellStyle name="20% - Accent2 3 3 2 12" xfId="6179"/>
    <cellStyle name="20% - Accent2 3 3 2 13" xfId="6180"/>
    <cellStyle name="20% - Accent2 3 3 2 14" xfId="6181"/>
    <cellStyle name="20% - Accent2 3 3 2 15" xfId="6182"/>
    <cellStyle name="20% - Accent2 3 3 2 2" xfId="6183"/>
    <cellStyle name="20% - Accent2 3 3 2 2 2" xfId="6184"/>
    <cellStyle name="20% - Accent2 3 3 2 2 2 2" xfId="6185"/>
    <cellStyle name="20% - Accent2 3 3 2 2 3" xfId="6186"/>
    <cellStyle name="20% - Accent2 3 3 2 3" xfId="6187"/>
    <cellStyle name="20% - Accent2 3 3 2 3 2" xfId="6188"/>
    <cellStyle name="20% - Accent2 3 3 2 3 2 2" xfId="6189"/>
    <cellStyle name="20% - Accent2 3 3 2 3 3" xfId="6190"/>
    <cellStyle name="20% - Accent2 3 3 2 4" xfId="6191"/>
    <cellStyle name="20% - Accent2 3 3 2 4 2" xfId="6192"/>
    <cellStyle name="20% - Accent2 3 3 2 5" xfId="6193"/>
    <cellStyle name="20% - Accent2 3 3 2 6" xfId="6194"/>
    <cellStyle name="20% - Accent2 3 3 2 7" xfId="6195"/>
    <cellStyle name="20% - Accent2 3 3 2 8" xfId="6196"/>
    <cellStyle name="20% - Accent2 3 3 2 9" xfId="6197"/>
    <cellStyle name="20% - Accent2 3 3 2_PNF Disclosure Summary 063011" xfId="6198"/>
    <cellStyle name="20% - Accent2 3 3 3" xfId="6199"/>
    <cellStyle name="20% - Accent2 3 3 3 2" xfId="6200"/>
    <cellStyle name="20% - Accent2 3 3 3 2 2" xfId="6201"/>
    <cellStyle name="20% - Accent2 3 3 3 3" xfId="6202"/>
    <cellStyle name="20% - Accent2 3 3 4" xfId="6203"/>
    <cellStyle name="20% - Accent2 3 3 4 2" xfId="6204"/>
    <cellStyle name="20% - Accent2 3 3 4 2 2" xfId="6205"/>
    <cellStyle name="20% - Accent2 3 3 4 3" xfId="6206"/>
    <cellStyle name="20% - Accent2 3 3 5" xfId="6207"/>
    <cellStyle name="20% - Accent2 3 3 5 2" xfId="6208"/>
    <cellStyle name="20% - Accent2 3 3 6" xfId="6209"/>
    <cellStyle name="20% - Accent2 3 3 7" xfId="6210"/>
    <cellStyle name="20% - Accent2 3 3 8" xfId="6211"/>
    <cellStyle name="20% - Accent2 3 3 9" xfId="6212"/>
    <cellStyle name="20% - Accent2 3 3_PNF Disclosure Summary 063011" xfId="6213"/>
    <cellStyle name="20% - Accent2 3 4" xfId="6214"/>
    <cellStyle name="20% - Accent2 3 4 10" xfId="6215"/>
    <cellStyle name="20% - Accent2 3 4 11" xfId="6216"/>
    <cellStyle name="20% - Accent2 3 4 12" xfId="6217"/>
    <cellStyle name="20% - Accent2 3 4 13" xfId="6218"/>
    <cellStyle name="20% - Accent2 3 4 14" xfId="6219"/>
    <cellStyle name="20% - Accent2 3 4 15" xfId="6220"/>
    <cellStyle name="20% - Accent2 3 4 16" xfId="6221"/>
    <cellStyle name="20% - Accent2 3 4 2" xfId="6222"/>
    <cellStyle name="20% - Accent2 3 4 2 10" xfId="6223"/>
    <cellStyle name="20% - Accent2 3 4 2 11" xfId="6224"/>
    <cellStyle name="20% - Accent2 3 4 2 12" xfId="6225"/>
    <cellStyle name="20% - Accent2 3 4 2 13" xfId="6226"/>
    <cellStyle name="20% - Accent2 3 4 2 14" xfId="6227"/>
    <cellStyle name="20% - Accent2 3 4 2 15" xfId="6228"/>
    <cellStyle name="20% - Accent2 3 4 2 2" xfId="6229"/>
    <cellStyle name="20% - Accent2 3 4 2 2 2" xfId="6230"/>
    <cellStyle name="20% - Accent2 3 4 2 2 2 2" xfId="6231"/>
    <cellStyle name="20% - Accent2 3 4 2 2 3" xfId="6232"/>
    <cellStyle name="20% - Accent2 3 4 2 3" xfId="6233"/>
    <cellStyle name="20% - Accent2 3 4 2 3 2" xfId="6234"/>
    <cellStyle name="20% - Accent2 3 4 2 3 2 2" xfId="6235"/>
    <cellStyle name="20% - Accent2 3 4 2 3 3" xfId="6236"/>
    <cellStyle name="20% - Accent2 3 4 2 4" xfId="6237"/>
    <cellStyle name="20% - Accent2 3 4 2 4 2" xfId="6238"/>
    <cellStyle name="20% - Accent2 3 4 2 5" xfId="6239"/>
    <cellStyle name="20% - Accent2 3 4 2 6" xfId="6240"/>
    <cellStyle name="20% - Accent2 3 4 2 7" xfId="6241"/>
    <cellStyle name="20% - Accent2 3 4 2 8" xfId="6242"/>
    <cellStyle name="20% - Accent2 3 4 2 9" xfId="6243"/>
    <cellStyle name="20% - Accent2 3 4 2_PNF Disclosure Summary 063011" xfId="6244"/>
    <cellStyle name="20% - Accent2 3 4 3" xfId="6245"/>
    <cellStyle name="20% - Accent2 3 4 3 2" xfId="6246"/>
    <cellStyle name="20% - Accent2 3 4 3 2 2" xfId="6247"/>
    <cellStyle name="20% - Accent2 3 4 3 3" xfId="6248"/>
    <cellStyle name="20% - Accent2 3 4 4" xfId="6249"/>
    <cellStyle name="20% - Accent2 3 4 4 2" xfId="6250"/>
    <cellStyle name="20% - Accent2 3 4 4 2 2" xfId="6251"/>
    <cellStyle name="20% - Accent2 3 4 4 3" xfId="6252"/>
    <cellStyle name="20% - Accent2 3 4 5" xfId="6253"/>
    <cellStyle name="20% - Accent2 3 4 5 2" xfId="6254"/>
    <cellStyle name="20% - Accent2 3 4 6" xfId="6255"/>
    <cellStyle name="20% - Accent2 3 4 7" xfId="6256"/>
    <cellStyle name="20% - Accent2 3 4 8" xfId="6257"/>
    <cellStyle name="20% - Accent2 3 4 9" xfId="6258"/>
    <cellStyle name="20% - Accent2 3 4_PNF Disclosure Summary 063011" xfId="6259"/>
    <cellStyle name="20% - Accent2 3 5" xfId="6260"/>
    <cellStyle name="20% - Accent2 3 5 10" xfId="6261"/>
    <cellStyle name="20% - Accent2 3 5 11" xfId="6262"/>
    <cellStyle name="20% - Accent2 3 5 12" xfId="6263"/>
    <cellStyle name="20% - Accent2 3 5 13" xfId="6264"/>
    <cellStyle name="20% - Accent2 3 5 14" xfId="6265"/>
    <cellStyle name="20% - Accent2 3 5 15" xfId="6266"/>
    <cellStyle name="20% - Accent2 3 5 16" xfId="6267"/>
    <cellStyle name="20% - Accent2 3 5 2" xfId="6268"/>
    <cellStyle name="20% - Accent2 3 5 2 10" xfId="6269"/>
    <cellStyle name="20% - Accent2 3 5 2 11" xfId="6270"/>
    <cellStyle name="20% - Accent2 3 5 2 12" xfId="6271"/>
    <cellStyle name="20% - Accent2 3 5 2 13" xfId="6272"/>
    <cellStyle name="20% - Accent2 3 5 2 14" xfId="6273"/>
    <cellStyle name="20% - Accent2 3 5 2 15" xfId="6274"/>
    <cellStyle name="20% - Accent2 3 5 2 2" xfId="6275"/>
    <cellStyle name="20% - Accent2 3 5 2 2 2" xfId="6276"/>
    <cellStyle name="20% - Accent2 3 5 2 2 2 2" xfId="6277"/>
    <cellStyle name="20% - Accent2 3 5 2 2 3" xfId="6278"/>
    <cellStyle name="20% - Accent2 3 5 2 3" xfId="6279"/>
    <cellStyle name="20% - Accent2 3 5 2 3 2" xfId="6280"/>
    <cellStyle name="20% - Accent2 3 5 2 3 2 2" xfId="6281"/>
    <cellStyle name="20% - Accent2 3 5 2 3 3" xfId="6282"/>
    <cellStyle name="20% - Accent2 3 5 2 4" xfId="6283"/>
    <cellStyle name="20% - Accent2 3 5 2 4 2" xfId="6284"/>
    <cellStyle name="20% - Accent2 3 5 2 5" xfId="6285"/>
    <cellStyle name="20% - Accent2 3 5 2 6" xfId="6286"/>
    <cellStyle name="20% - Accent2 3 5 2 7" xfId="6287"/>
    <cellStyle name="20% - Accent2 3 5 2 8" xfId="6288"/>
    <cellStyle name="20% - Accent2 3 5 2 9" xfId="6289"/>
    <cellStyle name="20% - Accent2 3 5 2_PNF Disclosure Summary 063011" xfId="6290"/>
    <cellStyle name="20% - Accent2 3 5 3" xfId="6291"/>
    <cellStyle name="20% - Accent2 3 5 3 2" xfId="6292"/>
    <cellStyle name="20% - Accent2 3 5 3 2 2" xfId="6293"/>
    <cellStyle name="20% - Accent2 3 5 3 3" xfId="6294"/>
    <cellStyle name="20% - Accent2 3 5 4" xfId="6295"/>
    <cellStyle name="20% - Accent2 3 5 4 2" xfId="6296"/>
    <cellStyle name="20% - Accent2 3 5 4 2 2" xfId="6297"/>
    <cellStyle name="20% - Accent2 3 5 4 3" xfId="6298"/>
    <cellStyle name="20% - Accent2 3 5 5" xfId="6299"/>
    <cellStyle name="20% - Accent2 3 5 5 2" xfId="6300"/>
    <cellStyle name="20% - Accent2 3 5 6" xfId="6301"/>
    <cellStyle name="20% - Accent2 3 5 7" xfId="6302"/>
    <cellStyle name="20% - Accent2 3 5 8" xfId="6303"/>
    <cellStyle name="20% - Accent2 3 5 9" xfId="6304"/>
    <cellStyle name="20% - Accent2 3 5_PNF Disclosure Summary 063011" xfId="6305"/>
    <cellStyle name="20% - Accent2 3 6" xfId="6306"/>
    <cellStyle name="20% - Accent2 3 6 10" xfId="6307"/>
    <cellStyle name="20% - Accent2 3 6 11" xfId="6308"/>
    <cellStyle name="20% - Accent2 3 6 12" xfId="6309"/>
    <cellStyle name="20% - Accent2 3 6 13" xfId="6310"/>
    <cellStyle name="20% - Accent2 3 6 14" xfId="6311"/>
    <cellStyle name="20% - Accent2 3 6 15" xfId="6312"/>
    <cellStyle name="20% - Accent2 3 6 16" xfId="6313"/>
    <cellStyle name="20% - Accent2 3 6 2" xfId="6314"/>
    <cellStyle name="20% - Accent2 3 6 2 10" xfId="6315"/>
    <cellStyle name="20% - Accent2 3 6 2 11" xfId="6316"/>
    <cellStyle name="20% - Accent2 3 6 2 12" xfId="6317"/>
    <cellStyle name="20% - Accent2 3 6 2 13" xfId="6318"/>
    <cellStyle name="20% - Accent2 3 6 2 14" xfId="6319"/>
    <cellStyle name="20% - Accent2 3 6 2 15" xfId="6320"/>
    <cellStyle name="20% - Accent2 3 6 2 2" xfId="6321"/>
    <cellStyle name="20% - Accent2 3 6 2 2 2" xfId="6322"/>
    <cellStyle name="20% - Accent2 3 6 2 2 2 2" xfId="6323"/>
    <cellStyle name="20% - Accent2 3 6 2 2 3" xfId="6324"/>
    <cellStyle name="20% - Accent2 3 6 2 3" xfId="6325"/>
    <cellStyle name="20% - Accent2 3 6 2 3 2" xfId="6326"/>
    <cellStyle name="20% - Accent2 3 6 2 3 2 2" xfId="6327"/>
    <cellStyle name="20% - Accent2 3 6 2 3 3" xfId="6328"/>
    <cellStyle name="20% - Accent2 3 6 2 4" xfId="6329"/>
    <cellStyle name="20% - Accent2 3 6 2 4 2" xfId="6330"/>
    <cellStyle name="20% - Accent2 3 6 2 5" xfId="6331"/>
    <cellStyle name="20% - Accent2 3 6 2 6" xfId="6332"/>
    <cellStyle name="20% - Accent2 3 6 2 7" xfId="6333"/>
    <cellStyle name="20% - Accent2 3 6 2 8" xfId="6334"/>
    <cellStyle name="20% - Accent2 3 6 2 9" xfId="6335"/>
    <cellStyle name="20% - Accent2 3 6 2_PNF Disclosure Summary 063011" xfId="6336"/>
    <cellStyle name="20% - Accent2 3 6 3" xfId="6337"/>
    <cellStyle name="20% - Accent2 3 6 3 2" xfId="6338"/>
    <cellStyle name="20% - Accent2 3 6 3 2 2" xfId="6339"/>
    <cellStyle name="20% - Accent2 3 6 3 3" xfId="6340"/>
    <cellStyle name="20% - Accent2 3 6 4" xfId="6341"/>
    <cellStyle name="20% - Accent2 3 6 4 2" xfId="6342"/>
    <cellStyle name="20% - Accent2 3 6 4 2 2" xfId="6343"/>
    <cellStyle name="20% - Accent2 3 6 4 3" xfId="6344"/>
    <cellStyle name="20% - Accent2 3 6 5" xfId="6345"/>
    <cellStyle name="20% - Accent2 3 6 5 2" xfId="6346"/>
    <cellStyle name="20% - Accent2 3 6 6" xfId="6347"/>
    <cellStyle name="20% - Accent2 3 6 7" xfId="6348"/>
    <cellStyle name="20% - Accent2 3 6 8" xfId="6349"/>
    <cellStyle name="20% - Accent2 3 6 9" xfId="6350"/>
    <cellStyle name="20% - Accent2 3 6_PNF Disclosure Summary 063011" xfId="6351"/>
    <cellStyle name="20% - Accent2 3 7" xfId="6352"/>
    <cellStyle name="20% - Accent2 3 7 10" xfId="6353"/>
    <cellStyle name="20% - Accent2 3 7 11" xfId="6354"/>
    <cellStyle name="20% - Accent2 3 7 12" xfId="6355"/>
    <cellStyle name="20% - Accent2 3 7 13" xfId="6356"/>
    <cellStyle name="20% - Accent2 3 7 14" xfId="6357"/>
    <cellStyle name="20% - Accent2 3 7 15" xfId="6358"/>
    <cellStyle name="20% - Accent2 3 7 16" xfId="6359"/>
    <cellStyle name="20% - Accent2 3 7 2" xfId="6360"/>
    <cellStyle name="20% - Accent2 3 7 2 10" xfId="6361"/>
    <cellStyle name="20% - Accent2 3 7 2 11" xfId="6362"/>
    <cellStyle name="20% - Accent2 3 7 2 12" xfId="6363"/>
    <cellStyle name="20% - Accent2 3 7 2 13" xfId="6364"/>
    <cellStyle name="20% - Accent2 3 7 2 14" xfId="6365"/>
    <cellStyle name="20% - Accent2 3 7 2 15" xfId="6366"/>
    <cellStyle name="20% - Accent2 3 7 2 2" xfId="6367"/>
    <cellStyle name="20% - Accent2 3 7 2 2 2" xfId="6368"/>
    <cellStyle name="20% - Accent2 3 7 2 2 2 2" xfId="6369"/>
    <cellStyle name="20% - Accent2 3 7 2 2 3" xfId="6370"/>
    <cellStyle name="20% - Accent2 3 7 2 3" xfId="6371"/>
    <cellStyle name="20% - Accent2 3 7 2 3 2" xfId="6372"/>
    <cellStyle name="20% - Accent2 3 7 2 3 2 2" xfId="6373"/>
    <cellStyle name="20% - Accent2 3 7 2 3 3" xfId="6374"/>
    <cellStyle name="20% - Accent2 3 7 2 4" xfId="6375"/>
    <cellStyle name="20% - Accent2 3 7 2 4 2" xfId="6376"/>
    <cellStyle name="20% - Accent2 3 7 2 5" xfId="6377"/>
    <cellStyle name="20% - Accent2 3 7 2 6" xfId="6378"/>
    <cellStyle name="20% - Accent2 3 7 2 7" xfId="6379"/>
    <cellStyle name="20% - Accent2 3 7 2 8" xfId="6380"/>
    <cellStyle name="20% - Accent2 3 7 2 9" xfId="6381"/>
    <cellStyle name="20% - Accent2 3 7 2_PNF Disclosure Summary 063011" xfId="6382"/>
    <cellStyle name="20% - Accent2 3 7 3" xfId="6383"/>
    <cellStyle name="20% - Accent2 3 7 3 2" xfId="6384"/>
    <cellStyle name="20% - Accent2 3 7 3 2 2" xfId="6385"/>
    <cellStyle name="20% - Accent2 3 7 3 3" xfId="6386"/>
    <cellStyle name="20% - Accent2 3 7 4" xfId="6387"/>
    <cellStyle name="20% - Accent2 3 7 4 2" xfId="6388"/>
    <cellStyle name="20% - Accent2 3 7 4 2 2" xfId="6389"/>
    <cellStyle name="20% - Accent2 3 7 4 3" xfId="6390"/>
    <cellStyle name="20% - Accent2 3 7 5" xfId="6391"/>
    <cellStyle name="20% - Accent2 3 7 5 2" xfId="6392"/>
    <cellStyle name="20% - Accent2 3 7 6" xfId="6393"/>
    <cellStyle name="20% - Accent2 3 7 7" xfId="6394"/>
    <cellStyle name="20% - Accent2 3 7 8" xfId="6395"/>
    <cellStyle name="20% - Accent2 3 7 9" xfId="6396"/>
    <cellStyle name="20% - Accent2 3 7_PNF Disclosure Summary 063011" xfId="6397"/>
    <cellStyle name="20% - Accent2 3 8" xfId="6398"/>
    <cellStyle name="20% - Accent2 3 8 10" xfId="6399"/>
    <cellStyle name="20% - Accent2 3 8 11" xfId="6400"/>
    <cellStyle name="20% - Accent2 3 8 12" xfId="6401"/>
    <cellStyle name="20% - Accent2 3 8 13" xfId="6402"/>
    <cellStyle name="20% - Accent2 3 8 14" xfId="6403"/>
    <cellStyle name="20% - Accent2 3 8 15" xfId="6404"/>
    <cellStyle name="20% - Accent2 3 8 2" xfId="6405"/>
    <cellStyle name="20% - Accent2 3 8 2 2" xfId="6406"/>
    <cellStyle name="20% - Accent2 3 8 2 2 2" xfId="6407"/>
    <cellStyle name="20% - Accent2 3 8 2 3" xfId="6408"/>
    <cellStyle name="20% - Accent2 3 8 3" xfId="6409"/>
    <cellStyle name="20% - Accent2 3 8 3 2" xfId="6410"/>
    <cellStyle name="20% - Accent2 3 8 3 2 2" xfId="6411"/>
    <cellStyle name="20% - Accent2 3 8 3 3" xfId="6412"/>
    <cellStyle name="20% - Accent2 3 8 4" xfId="6413"/>
    <cellStyle name="20% - Accent2 3 8 4 2" xfId="6414"/>
    <cellStyle name="20% - Accent2 3 8 5" xfId="6415"/>
    <cellStyle name="20% - Accent2 3 8 6" xfId="6416"/>
    <cellStyle name="20% - Accent2 3 8 7" xfId="6417"/>
    <cellStyle name="20% - Accent2 3 8 8" xfId="6418"/>
    <cellStyle name="20% - Accent2 3 8 9" xfId="6419"/>
    <cellStyle name="20% - Accent2 3 8_PNF Disclosure Summary 063011" xfId="6420"/>
    <cellStyle name="20% - Accent2 3 9" xfId="6421"/>
    <cellStyle name="20% - Accent2 3 9 2" xfId="6422"/>
    <cellStyle name="20% - Accent2 3 9 2 2" xfId="6423"/>
    <cellStyle name="20% - Accent2 3 9 3" xfId="6424"/>
    <cellStyle name="20% - Accent2 3_PNF Disclosure Summary 063011" xfId="6425"/>
    <cellStyle name="20% - Accent2 30" xfId="6426"/>
    <cellStyle name="20% - Accent2 31" xfId="6427"/>
    <cellStyle name="20% - Accent2 32" xfId="6428"/>
    <cellStyle name="20% - Accent2 4" xfId="6429"/>
    <cellStyle name="20% - Accent2 4 10" xfId="6430"/>
    <cellStyle name="20% - Accent2 4 10 2" xfId="6431"/>
    <cellStyle name="20% - Accent2 4 10 2 2" xfId="6432"/>
    <cellStyle name="20% - Accent2 4 10 3" xfId="6433"/>
    <cellStyle name="20% - Accent2 4 11" xfId="6434"/>
    <cellStyle name="20% - Accent2 4 11 2" xfId="6435"/>
    <cellStyle name="20% - Accent2 4 12" xfId="6436"/>
    <cellStyle name="20% - Accent2 4 13" xfId="6437"/>
    <cellStyle name="20% - Accent2 4 14" xfId="6438"/>
    <cellStyle name="20% - Accent2 4 15" xfId="6439"/>
    <cellStyle name="20% - Accent2 4 16" xfId="6440"/>
    <cellStyle name="20% - Accent2 4 17" xfId="6441"/>
    <cellStyle name="20% - Accent2 4 18" xfId="6442"/>
    <cellStyle name="20% - Accent2 4 19" xfId="6443"/>
    <cellStyle name="20% - Accent2 4 2" xfId="6444"/>
    <cellStyle name="20% - Accent2 4 2 10" xfId="6445"/>
    <cellStyle name="20% - Accent2 4 2 11" xfId="6446"/>
    <cellStyle name="20% - Accent2 4 2 12" xfId="6447"/>
    <cellStyle name="20% - Accent2 4 2 13" xfId="6448"/>
    <cellStyle name="20% - Accent2 4 2 14" xfId="6449"/>
    <cellStyle name="20% - Accent2 4 2 15" xfId="6450"/>
    <cellStyle name="20% - Accent2 4 2 16" xfId="6451"/>
    <cellStyle name="20% - Accent2 4 2 2" xfId="6452"/>
    <cellStyle name="20% - Accent2 4 2 2 10" xfId="6453"/>
    <cellStyle name="20% - Accent2 4 2 2 11" xfId="6454"/>
    <cellStyle name="20% - Accent2 4 2 2 12" xfId="6455"/>
    <cellStyle name="20% - Accent2 4 2 2 13" xfId="6456"/>
    <cellStyle name="20% - Accent2 4 2 2 14" xfId="6457"/>
    <cellStyle name="20% - Accent2 4 2 2 15" xfId="6458"/>
    <cellStyle name="20% - Accent2 4 2 2 2" xfId="6459"/>
    <cellStyle name="20% - Accent2 4 2 2 2 2" xfId="6460"/>
    <cellStyle name="20% - Accent2 4 2 2 2 2 2" xfId="6461"/>
    <cellStyle name="20% - Accent2 4 2 2 2 3" xfId="6462"/>
    <cellStyle name="20% - Accent2 4 2 2 3" xfId="6463"/>
    <cellStyle name="20% - Accent2 4 2 2 3 2" xfId="6464"/>
    <cellStyle name="20% - Accent2 4 2 2 3 2 2" xfId="6465"/>
    <cellStyle name="20% - Accent2 4 2 2 3 3" xfId="6466"/>
    <cellStyle name="20% - Accent2 4 2 2 4" xfId="6467"/>
    <cellStyle name="20% - Accent2 4 2 2 4 2" xfId="6468"/>
    <cellStyle name="20% - Accent2 4 2 2 5" xfId="6469"/>
    <cellStyle name="20% - Accent2 4 2 2 6" xfId="6470"/>
    <cellStyle name="20% - Accent2 4 2 2 7" xfId="6471"/>
    <cellStyle name="20% - Accent2 4 2 2 8" xfId="6472"/>
    <cellStyle name="20% - Accent2 4 2 2 9" xfId="6473"/>
    <cellStyle name="20% - Accent2 4 2 2_PNF Disclosure Summary 063011" xfId="6474"/>
    <cellStyle name="20% - Accent2 4 2 3" xfId="6475"/>
    <cellStyle name="20% - Accent2 4 2 3 2" xfId="6476"/>
    <cellStyle name="20% - Accent2 4 2 3 2 2" xfId="6477"/>
    <cellStyle name="20% - Accent2 4 2 3 3" xfId="6478"/>
    <cellStyle name="20% - Accent2 4 2 4" xfId="6479"/>
    <cellStyle name="20% - Accent2 4 2 4 2" xfId="6480"/>
    <cellStyle name="20% - Accent2 4 2 4 2 2" xfId="6481"/>
    <cellStyle name="20% - Accent2 4 2 4 3" xfId="6482"/>
    <cellStyle name="20% - Accent2 4 2 5" xfId="6483"/>
    <cellStyle name="20% - Accent2 4 2 5 2" xfId="6484"/>
    <cellStyle name="20% - Accent2 4 2 6" xfId="6485"/>
    <cellStyle name="20% - Accent2 4 2 7" xfId="6486"/>
    <cellStyle name="20% - Accent2 4 2 8" xfId="6487"/>
    <cellStyle name="20% - Accent2 4 2 9" xfId="6488"/>
    <cellStyle name="20% - Accent2 4 2_PNF Disclosure Summary 063011" xfId="6489"/>
    <cellStyle name="20% - Accent2 4 20" xfId="6490"/>
    <cellStyle name="20% - Accent2 4 21" xfId="6491"/>
    <cellStyle name="20% - Accent2 4 22" xfId="6492"/>
    <cellStyle name="20% - Accent2 4 3" xfId="6493"/>
    <cellStyle name="20% - Accent2 4 3 10" xfId="6494"/>
    <cellStyle name="20% - Accent2 4 3 11" xfId="6495"/>
    <cellStyle name="20% - Accent2 4 3 12" xfId="6496"/>
    <cellStyle name="20% - Accent2 4 3 13" xfId="6497"/>
    <cellStyle name="20% - Accent2 4 3 14" xfId="6498"/>
    <cellStyle name="20% - Accent2 4 3 15" xfId="6499"/>
    <cellStyle name="20% - Accent2 4 3 16" xfId="6500"/>
    <cellStyle name="20% - Accent2 4 3 2" xfId="6501"/>
    <cellStyle name="20% - Accent2 4 3 2 10" xfId="6502"/>
    <cellStyle name="20% - Accent2 4 3 2 11" xfId="6503"/>
    <cellStyle name="20% - Accent2 4 3 2 12" xfId="6504"/>
    <cellStyle name="20% - Accent2 4 3 2 13" xfId="6505"/>
    <cellStyle name="20% - Accent2 4 3 2 14" xfId="6506"/>
    <cellStyle name="20% - Accent2 4 3 2 15" xfId="6507"/>
    <cellStyle name="20% - Accent2 4 3 2 2" xfId="6508"/>
    <cellStyle name="20% - Accent2 4 3 2 2 2" xfId="6509"/>
    <cellStyle name="20% - Accent2 4 3 2 2 2 2" xfId="6510"/>
    <cellStyle name="20% - Accent2 4 3 2 2 3" xfId="6511"/>
    <cellStyle name="20% - Accent2 4 3 2 3" xfId="6512"/>
    <cellStyle name="20% - Accent2 4 3 2 3 2" xfId="6513"/>
    <cellStyle name="20% - Accent2 4 3 2 3 2 2" xfId="6514"/>
    <cellStyle name="20% - Accent2 4 3 2 3 3" xfId="6515"/>
    <cellStyle name="20% - Accent2 4 3 2 4" xfId="6516"/>
    <cellStyle name="20% - Accent2 4 3 2 4 2" xfId="6517"/>
    <cellStyle name="20% - Accent2 4 3 2 5" xfId="6518"/>
    <cellStyle name="20% - Accent2 4 3 2 6" xfId="6519"/>
    <cellStyle name="20% - Accent2 4 3 2 7" xfId="6520"/>
    <cellStyle name="20% - Accent2 4 3 2 8" xfId="6521"/>
    <cellStyle name="20% - Accent2 4 3 2 9" xfId="6522"/>
    <cellStyle name="20% - Accent2 4 3 2_PNF Disclosure Summary 063011" xfId="6523"/>
    <cellStyle name="20% - Accent2 4 3 3" xfId="6524"/>
    <cellStyle name="20% - Accent2 4 3 3 2" xfId="6525"/>
    <cellStyle name="20% - Accent2 4 3 3 2 2" xfId="6526"/>
    <cellStyle name="20% - Accent2 4 3 3 3" xfId="6527"/>
    <cellStyle name="20% - Accent2 4 3 4" xfId="6528"/>
    <cellStyle name="20% - Accent2 4 3 4 2" xfId="6529"/>
    <cellStyle name="20% - Accent2 4 3 4 2 2" xfId="6530"/>
    <cellStyle name="20% - Accent2 4 3 4 3" xfId="6531"/>
    <cellStyle name="20% - Accent2 4 3 5" xfId="6532"/>
    <cellStyle name="20% - Accent2 4 3 5 2" xfId="6533"/>
    <cellStyle name="20% - Accent2 4 3 6" xfId="6534"/>
    <cellStyle name="20% - Accent2 4 3 7" xfId="6535"/>
    <cellStyle name="20% - Accent2 4 3 8" xfId="6536"/>
    <cellStyle name="20% - Accent2 4 3 9" xfId="6537"/>
    <cellStyle name="20% - Accent2 4 3_PNF Disclosure Summary 063011" xfId="6538"/>
    <cellStyle name="20% - Accent2 4 4" xfId="6539"/>
    <cellStyle name="20% - Accent2 4 4 10" xfId="6540"/>
    <cellStyle name="20% - Accent2 4 4 11" xfId="6541"/>
    <cellStyle name="20% - Accent2 4 4 12" xfId="6542"/>
    <cellStyle name="20% - Accent2 4 4 13" xfId="6543"/>
    <cellStyle name="20% - Accent2 4 4 14" xfId="6544"/>
    <cellStyle name="20% - Accent2 4 4 15" xfId="6545"/>
    <cellStyle name="20% - Accent2 4 4 16" xfId="6546"/>
    <cellStyle name="20% - Accent2 4 4 2" xfId="6547"/>
    <cellStyle name="20% - Accent2 4 4 2 10" xfId="6548"/>
    <cellStyle name="20% - Accent2 4 4 2 11" xfId="6549"/>
    <cellStyle name="20% - Accent2 4 4 2 12" xfId="6550"/>
    <cellStyle name="20% - Accent2 4 4 2 13" xfId="6551"/>
    <cellStyle name="20% - Accent2 4 4 2 14" xfId="6552"/>
    <cellStyle name="20% - Accent2 4 4 2 15" xfId="6553"/>
    <cellStyle name="20% - Accent2 4 4 2 2" xfId="6554"/>
    <cellStyle name="20% - Accent2 4 4 2 2 2" xfId="6555"/>
    <cellStyle name="20% - Accent2 4 4 2 2 2 2" xfId="6556"/>
    <cellStyle name="20% - Accent2 4 4 2 2 3" xfId="6557"/>
    <cellStyle name="20% - Accent2 4 4 2 3" xfId="6558"/>
    <cellStyle name="20% - Accent2 4 4 2 3 2" xfId="6559"/>
    <cellStyle name="20% - Accent2 4 4 2 3 2 2" xfId="6560"/>
    <cellStyle name="20% - Accent2 4 4 2 3 3" xfId="6561"/>
    <cellStyle name="20% - Accent2 4 4 2 4" xfId="6562"/>
    <cellStyle name="20% - Accent2 4 4 2 4 2" xfId="6563"/>
    <cellStyle name="20% - Accent2 4 4 2 5" xfId="6564"/>
    <cellStyle name="20% - Accent2 4 4 2 6" xfId="6565"/>
    <cellStyle name="20% - Accent2 4 4 2 7" xfId="6566"/>
    <cellStyle name="20% - Accent2 4 4 2 8" xfId="6567"/>
    <cellStyle name="20% - Accent2 4 4 2 9" xfId="6568"/>
    <cellStyle name="20% - Accent2 4 4 2_PNF Disclosure Summary 063011" xfId="6569"/>
    <cellStyle name="20% - Accent2 4 4 3" xfId="6570"/>
    <cellStyle name="20% - Accent2 4 4 3 2" xfId="6571"/>
    <cellStyle name="20% - Accent2 4 4 3 2 2" xfId="6572"/>
    <cellStyle name="20% - Accent2 4 4 3 3" xfId="6573"/>
    <cellStyle name="20% - Accent2 4 4 4" xfId="6574"/>
    <cellStyle name="20% - Accent2 4 4 4 2" xfId="6575"/>
    <cellStyle name="20% - Accent2 4 4 4 2 2" xfId="6576"/>
    <cellStyle name="20% - Accent2 4 4 4 3" xfId="6577"/>
    <cellStyle name="20% - Accent2 4 4 5" xfId="6578"/>
    <cellStyle name="20% - Accent2 4 4 5 2" xfId="6579"/>
    <cellStyle name="20% - Accent2 4 4 6" xfId="6580"/>
    <cellStyle name="20% - Accent2 4 4 7" xfId="6581"/>
    <cellStyle name="20% - Accent2 4 4 8" xfId="6582"/>
    <cellStyle name="20% - Accent2 4 4 9" xfId="6583"/>
    <cellStyle name="20% - Accent2 4 4_PNF Disclosure Summary 063011" xfId="6584"/>
    <cellStyle name="20% - Accent2 4 5" xfId="6585"/>
    <cellStyle name="20% - Accent2 4 5 10" xfId="6586"/>
    <cellStyle name="20% - Accent2 4 5 11" xfId="6587"/>
    <cellStyle name="20% - Accent2 4 5 12" xfId="6588"/>
    <cellStyle name="20% - Accent2 4 5 13" xfId="6589"/>
    <cellStyle name="20% - Accent2 4 5 14" xfId="6590"/>
    <cellStyle name="20% - Accent2 4 5 15" xfId="6591"/>
    <cellStyle name="20% - Accent2 4 5 16" xfId="6592"/>
    <cellStyle name="20% - Accent2 4 5 2" xfId="6593"/>
    <cellStyle name="20% - Accent2 4 5 2 10" xfId="6594"/>
    <cellStyle name="20% - Accent2 4 5 2 11" xfId="6595"/>
    <cellStyle name="20% - Accent2 4 5 2 12" xfId="6596"/>
    <cellStyle name="20% - Accent2 4 5 2 13" xfId="6597"/>
    <cellStyle name="20% - Accent2 4 5 2 14" xfId="6598"/>
    <cellStyle name="20% - Accent2 4 5 2 15" xfId="6599"/>
    <cellStyle name="20% - Accent2 4 5 2 2" xfId="6600"/>
    <cellStyle name="20% - Accent2 4 5 2 2 2" xfId="6601"/>
    <cellStyle name="20% - Accent2 4 5 2 2 2 2" xfId="6602"/>
    <cellStyle name="20% - Accent2 4 5 2 2 3" xfId="6603"/>
    <cellStyle name="20% - Accent2 4 5 2 3" xfId="6604"/>
    <cellStyle name="20% - Accent2 4 5 2 3 2" xfId="6605"/>
    <cellStyle name="20% - Accent2 4 5 2 3 2 2" xfId="6606"/>
    <cellStyle name="20% - Accent2 4 5 2 3 3" xfId="6607"/>
    <cellStyle name="20% - Accent2 4 5 2 4" xfId="6608"/>
    <cellStyle name="20% - Accent2 4 5 2 4 2" xfId="6609"/>
    <cellStyle name="20% - Accent2 4 5 2 5" xfId="6610"/>
    <cellStyle name="20% - Accent2 4 5 2 6" xfId="6611"/>
    <cellStyle name="20% - Accent2 4 5 2 7" xfId="6612"/>
    <cellStyle name="20% - Accent2 4 5 2 8" xfId="6613"/>
    <cellStyle name="20% - Accent2 4 5 2 9" xfId="6614"/>
    <cellStyle name="20% - Accent2 4 5 2_PNF Disclosure Summary 063011" xfId="6615"/>
    <cellStyle name="20% - Accent2 4 5 3" xfId="6616"/>
    <cellStyle name="20% - Accent2 4 5 3 2" xfId="6617"/>
    <cellStyle name="20% - Accent2 4 5 3 2 2" xfId="6618"/>
    <cellStyle name="20% - Accent2 4 5 3 3" xfId="6619"/>
    <cellStyle name="20% - Accent2 4 5 4" xfId="6620"/>
    <cellStyle name="20% - Accent2 4 5 4 2" xfId="6621"/>
    <cellStyle name="20% - Accent2 4 5 4 2 2" xfId="6622"/>
    <cellStyle name="20% - Accent2 4 5 4 3" xfId="6623"/>
    <cellStyle name="20% - Accent2 4 5 5" xfId="6624"/>
    <cellStyle name="20% - Accent2 4 5 5 2" xfId="6625"/>
    <cellStyle name="20% - Accent2 4 5 6" xfId="6626"/>
    <cellStyle name="20% - Accent2 4 5 7" xfId="6627"/>
    <cellStyle name="20% - Accent2 4 5 8" xfId="6628"/>
    <cellStyle name="20% - Accent2 4 5 9" xfId="6629"/>
    <cellStyle name="20% - Accent2 4 5_PNF Disclosure Summary 063011" xfId="6630"/>
    <cellStyle name="20% - Accent2 4 6" xfId="6631"/>
    <cellStyle name="20% - Accent2 4 6 10" xfId="6632"/>
    <cellStyle name="20% - Accent2 4 6 11" xfId="6633"/>
    <cellStyle name="20% - Accent2 4 6 12" xfId="6634"/>
    <cellStyle name="20% - Accent2 4 6 13" xfId="6635"/>
    <cellStyle name="20% - Accent2 4 6 14" xfId="6636"/>
    <cellStyle name="20% - Accent2 4 6 15" xfId="6637"/>
    <cellStyle name="20% - Accent2 4 6 16" xfId="6638"/>
    <cellStyle name="20% - Accent2 4 6 2" xfId="6639"/>
    <cellStyle name="20% - Accent2 4 6 2 10" xfId="6640"/>
    <cellStyle name="20% - Accent2 4 6 2 11" xfId="6641"/>
    <cellStyle name="20% - Accent2 4 6 2 12" xfId="6642"/>
    <cellStyle name="20% - Accent2 4 6 2 13" xfId="6643"/>
    <cellStyle name="20% - Accent2 4 6 2 14" xfId="6644"/>
    <cellStyle name="20% - Accent2 4 6 2 15" xfId="6645"/>
    <cellStyle name="20% - Accent2 4 6 2 2" xfId="6646"/>
    <cellStyle name="20% - Accent2 4 6 2 2 2" xfId="6647"/>
    <cellStyle name="20% - Accent2 4 6 2 2 2 2" xfId="6648"/>
    <cellStyle name="20% - Accent2 4 6 2 2 3" xfId="6649"/>
    <cellStyle name="20% - Accent2 4 6 2 3" xfId="6650"/>
    <cellStyle name="20% - Accent2 4 6 2 3 2" xfId="6651"/>
    <cellStyle name="20% - Accent2 4 6 2 3 2 2" xfId="6652"/>
    <cellStyle name="20% - Accent2 4 6 2 3 3" xfId="6653"/>
    <cellStyle name="20% - Accent2 4 6 2 4" xfId="6654"/>
    <cellStyle name="20% - Accent2 4 6 2 4 2" xfId="6655"/>
    <cellStyle name="20% - Accent2 4 6 2 5" xfId="6656"/>
    <cellStyle name="20% - Accent2 4 6 2 6" xfId="6657"/>
    <cellStyle name="20% - Accent2 4 6 2 7" xfId="6658"/>
    <cellStyle name="20% - Accent2 4 6 2 8" xfId="6659"/>
    <cellStyle name="20% - Accent2 4 6 2 9" xfId="6660"/>
    <cellStyle name="20% - Accent2 4 6 2_PNF Disclosure Summary 063011" xfId="6661"/>
    <cellStyle name="20% - Accent2 4 6 3" xfId="6662"/>
    <cellStyle name="20% - Accent2 4 6 3 2" xfId="6663"/>
    <cellStyle name="20% - Accent2 4 6 3 2 2" xfId="6664"/>
    <cellStyle name="20% - Accent2 4 6 3 3" xfId="6665"/>
    <cellStyle name="20% - Accent2 4 6 4" xfId="6666"/>
    <cellStyle name="20% - Accent2 4 6 4 2" xfId="6667"/>
    <cellStyle name="20% - Accent2 4 6 4 2 2" xfId="6668"/>
    <cellStyle name="20% - Accent2 4 6 4 3" xfId="6669"/>
    <cellStyle name="20% - Accent2 4 6 5" xfId="6670"/>
    <cellStyle name="20% - Accent2 4 6 5 2" xfId="6671"/>
    <cellStyle name="20% - Accent2 4 6 6" xfId="6672"/>
    <cellStyle name="20% - Accent2 4 6 7" xfId="6673"/>
    <cellStyle name="20% - Accent2 4 6 8" xfId="6674"/>
    <cellStyle name="20% - Accent2 4 6 9" xfId="6675"/>
    <cellStyle name="20% - Accent2 4 6_PNF Disclosure Summary 063011" xfId="6676"/>
    <cellStyle name="20% - Accent2 4 7" xfId="6677"/>
    <cellStyle name="20% - Accent2 4 7 10" xfId="6678"/>
    <cellStyle name="20% - Accent2 4 7 11" xfId="6679"/>
    <cellStyle name="20% - Accent2 4 7 12" xfId="6680"/>
    <cellStyle name="20% - Accent2 4 7 13" xfId="6681"/>
    <cellStyle name="20% - Accent2 4 7 14" xfId="6682"/>
    <cellStyle name="20% - Accent2 4 7 15" xfId="6683"/>
    <cellStyle name="20% - Accent2 4 7 16" xfId="6684"/>
    <cellStyle name="20% - Accent2 4 7 2" xfId="6685"/>
    <cellStyle name="20% - Accent2 4 7 2 10" xfId="6686"/>
    <cellStyle name="20% - Accent2 4 7 2 11" xfId="6687"/>
    <cellStyle name="20% - Accent2 4 7 2 12" xfId="6688"/>
    <cellStyle name="20% - Accent2 4 7 2 13" xfId="6689"/>
    <cellStyle name="20% - Accent2 4 7 2 14" xfId="6690"/>
    <cellStyle name="20% - Accent2 4 7 2 15" xfId="6691"/>
    <cellStyle name="20% - Accent2 4 7 2 2" xfId="6692"/>
    <cellStyle name="20% - Accent2 4 7 2 2 2" xfId="6693"/>
    <cellStyle name="20% - Accent2 4 7 2 2 2 2" xfId="6694"/>
    <cellStyle name="20% - Accent2 4 7 2 2 3" xfId="6695"/>
    <cellStyle name="20% - Accent2 4 7 2 3" xfId="6696"/>
    <cellStyle name="20% - Accent2 4 7 2 3 2" xfId="6697"/>
    <cellStyle name="20% - Accent2 4 7 2 3 2 2" xfId="6698"/>
    <cellStyle name="20% - Accent2 4 7 2 3 3" xfId="6699"/>
    <cellStyle name="20% - Accent2 4 7 2 4" xfId="6700"/>
    <cellStyle name="20% - Accent2 4 7 2 4 2" xfId="6701"/>
    <cellStyle name="20% - Accent2 4 7 2 5" xfId="6702"/>
    <cellStyle name="20% - Accent2 4 7 2 6" xfId="6703"/>
    <cellStyle name="20% - Accent2 4 7 2 7" xfId="6704"/>
    <cellStyle name="20% - Accent2 4 7 2 8" xfId="6705"/>
    <cellStyle name="20% - Accent2 4 7 2 9" xfId="6706"/>
    <cellStyle name="20% - Accent2 4 7 2_PNF Disclosure Summary 063011" xfId="6707"/>
    <cellStyle name="20% - Accent2 4 7 3" xfId="6708"/>
    <cellStyle name="20% - Accent2 4 7 3 2" xfId="6709"/>
    <cellStyle name="20% - Accent2 4 7 3 2 2" xfId="6710"/>
    <cellStyle name="20% - Accent2 4 7 3 3" xfId="6711"/>
    <cellStyle name="20% - Accent2 4 7 4" xfId="6712"/>
    <cellStyle name="20% - Accent2 4 7 4 2" xfId="6713"/>
    <cellStyle name="20% - Accent2 4 7 4 2 2" xfId="6714"/>
    <cellStyle name="20% - Accent2 4 7 4 3" xfId="6715"/>
    <cellStyle name="20% - Accent2 4 7 5" xfId="6716"/>
    <cellStyle name="20% - Accent2 4 7 5 2" xfId="6717"/>
    <cellStyle name="20% - Accent2 4 7 6" xfId="6718"/>
    <cellStyle name="20% - Accent2 4 7 7" xfId="6719"/>
    <cellStyle name="20% - Accent2 4 7 8" xfId="6720"/>
    <cellStyle name="20% - Accent2 4 7 9" xfId="6721"/>
    <cellStyle name="20% - Accent2 4 7_PNF Disclosure Summary 063011" xfId="6722"/>
    <cellStyle name="20% - Accent2 4 8" xfId="6723"/>
    <cellStyle name="20% - Accent2 4 8 10" xfId="6724"/>
    <cellStyle name="20% - Accent2 4 8 11" xfId="6725"/>
    <cellStyle name="20% - Accent2 4 8 12" xfId="6726"/>
    <cellStyle name="20% - Accent2 4 8 13" xfId="6727"/>
    <cellStyle name="20% - Accent2 4 8 14" xfId="6728"/>
    <cellStyle name="20% - Accent2 4 8 15" xfId="6729"/>
    <cellStyle name="20% - Accent2 4 8 2" xfId="6730"/>
    <cellStyle name="20% - Accent2 4 8 2 2" xfId="6731"/>
    <cellStyle name="20% - Accent2 4 8 2 2 2" xfId="6732"/>
    <cellStyle name="20% - Accent2 4 8 2 3" xfId="6733"/>
    <cellStyle name="20% - Accent2 4 8 3" xfId="6734"/>
    <cellStyle name="20% - Accent2 4 8 3 2" xfId="6735"/>
    <cellStyle name="20% - Accent2 4 8 3 2 2" xfId="6736"/>
    <cellStyle name="20% - Accent2 4 8 3 3" xfId="6737"/>
    <cellStyle name="20% - Accent2 4 8 4" xfId="6738"/>
    <cellStyle name="20% - Accent2 4 8 4 2" xfId="6739"/>
    <cellStyle name="20% - Accent2 4 8 5" xfId="6740"/>
    <cellStyle name="20% - Accent2 4 8 6" xfId="6741"/>
    <cellStyle name="20% - Accent2 4 8 7" xfId="6742"/>
    <cellStyle name="20% - Accent2 4 8 8" xfId="6743"/>
    <cellStyle name="20% - Accent2 4 8 9" xfId="6744"/>
    <cellStyle name="20% - Accent2 4 8_PNF Disclosure Summary 063011" xfId="6745"/>
    <cellStyle name="20% - Accent2 4 9" xfId="6746"/>
    <cellStyle name="20% - Accent2 4 9 2" xfId="6747"/>
    <cellStyle name="20% - Accent2 4 9 2 2" xfId="6748"/>
    <cellStyle name="20% - Accent2 4 9 3" xfId="6749"/>
    <cellStyle name="20% - Accent2 4_PNF Disclosure Summary 063011" xfId="6750"/>
    <cellStyle name="20% - Accent2 5" xfId="6751"/>
    <cellStyle name="20% - Accent2 5 10" xfId="6752"/>
    <cellStyle name="20% - Accent2 5 10 2" xfId="6753"/>
    <cellStyle name="20% - Accent2 5 10 2 2" xfId="6754"/>
    <cellStyle name="20% - Accent2 5 10 3" xfId="6755"/>
    <cellStyle name="20% - Accent2 5 11" xfId="6756"/>
    <cellStyle name="20% - Accent2 5 11 2" xfId="6757"/>
    <cellStyle name="20% - Accent2 5 12" xfId="6758"/>
    <cellStyle name="20% - Accent2 5 13" xfId="6759"/>
    <cellStyle name="20% - Accent2 5 14" xfId="6760"/>
    <cellStyle name="20% - Accent2 5 15" xfId="6761"/>
    <cellStyle name="20% - Accent2 5 16" xfId="6762"/>
    <cellStyle name="20% - Accent2 5 17" xfId="6763"/>
    <cellStyle name="20% - Accent2 5 18" xfId="6764"/>
    <cellStyle name="20% - Accent2 5 19" xfId="6765"/>
    <cellStyle name="20% - Accent2 5 2" xfId="6766"/>
    <cellStyle name="20% - Accent2 5 2 10" xfId="6767"/>
    <cellStyle name="20% - Accent2 5 2 11" xfId="6768"/>
    <cellStyle name="20% - Accent2 5 2 12" xfId="6769"/>
    <cellStyle name="20% - Accent2 5 2 13" xfId="6770"/>
    <cellStyle name="20% - Accent2 5 2 14" xfId="6771"/>
    <cellStyle name="20% - Accent2 5 2 15" xfId="6772"/>
    <cellStyle name="20% - Accent2 5 2 16" xfId="6773"/>
    <cellStyle name="20% - Accent2 5 2 2" xfId="6774"/>
    <cellStyle name="20% - Accent2 5 2 2 10" xfId="6775"/>
    <cellStyle name="20% - Accent2 5 2 2 11" xfId="6776"/>
    <cellStyle name="20% - Accent2 5 2 2 12" xfId="6777"/>
    <cellStyle name="20% - Accent2 5 2 2 13" xfId="6778"/>
    <cellStyle name="20% - Accent2 5 2 2 14" xfId="6779"/>
    <cellStyle name="20% - Accent2 5 2 2 15" xfId="6780"/>
    <cellStyle name="20% - Accent2 5 2 2 2" xfId="6781"/>
    <cellStyle name="20% - Accent2 5 2 2 2 2" xfId="6782"/>
    <cellStyle name="20% - Accent2 5 2 2 2 2 2" xfId="6783"/>
    <cellStyle name="20% - Accent2 5 2 2 2 3" xfId="6784"/>
    <cellStyle name="20% - Accent2 5 2 2 3" xfId="6785"/>
    <cellStyle name="20% - Accent2 5 2 2 3 2" xfId="6786"/>
    <cellStyle name="20% - Accent2 5 2 2 3 2 2" xfId="6787"/>
    <cellStyle name="20% - Accent2 5 2 2 3 3" xfId="6788"/>
    <cellStyle name="20% - Accent2 5 2 2 4" xfId="6789"/>
    <cellStyle name="20% - Accent2 5 2 2 4 2" xfId="6790"/>
    <cellStyle name="20% - Accent2 5 2 2 5" xfId="6791"/>
    <cellStyle name="20% - Accent2 5 2 2 6" xfId="6792"/>
    <cellStyle name="20% - Accent2 5 2 2 7" xfId="6793"/>
    <cellStyle name="20% - Accent2 5 2 2 8" xfId="6794"/>
    <cellStyle name="20% - Accent2 5 2 2 9" xfId="6795"/>
    <cellStyle name="20% - Accent2 5 2 2_PNF Disclosure Summary 063011" xfId="6796"/>
    <cellStyle name="20% - Accent2 5 2 3" xfId="6797"/>
    <cellStyle name="20% - Accent2 5 2 3 2" xfId="6798"/>
    <cellStyle name="20% - Accent2 5 2 3 2 2" xfId="6799"/>
    <cellStyle name="20% - Accent2 5 2 3 3" xfId="6800"/>
    <cellStyle name="20% - Accent2 5 2 4" xfId="6801"/>
    <cellStyle name="20% - Accent2 5 2 4 2" xfId="6802"/>
    <cellStyle name="20% - Accent2 5 2 4 2 2" xfId="6803"/>
    <cellStyle name="20% - Accent2 5 2 4 3" xfId="6804"/>
    <cellStyle name="20% - Accent2 5 2 5" xfId="6805"/>
    <cellStyle name="20% - Accent2 5 2 5 2" xfId="6806"/>
    <cellStyle name="20% - Accent2 5 2 6" xfId="6807"/>
    <cellStyle name="20% - Accent2 5 2 7" xfId="6808"/>
    <cellStyle name="20% - Accent2 5 2 8" xfId="6809"/>
    <cellStyle name="20% - Accent2 5 2 9" xfId="6810"/>
    <cellStyle name="20% - Accent2 5 2_PNF Disclosure Summary 063011" xfId="6811"/>
    <cellStyle name="20% - Accent2 5 20" xfId="6812"/>
    <cellStyle name="20% - Accent2 5 21" xfId="6813"/>
    <cellStyle name="20% - Accent2 5 22" xfId="6814"/>
    <cellStyle name="20% - Accent2 5 3" xfId="6815"/>
    <cellStyle name="20% - Accent2 5 3 10" xfId="6816"/>
    <cellStyle name="20% - Accent2 5 3 11" xfId="6817"/>
    <cellStyle name="20% - Accent2 5 3 12" xfId="6818"/>
    <cellStyle name="20% - Accent2 5 3 13" xfId="6819"/>
    <cellStyle name="20% - Accent2 5 3 14" xfId="6820"/>
    <cellStyle name="20% - Accent2 5 3 15" xfId="6821"/>
    <cellStyle name="20% - Accent2 5 3 16" xfId="6822"/>
    <cellStyle name="20% - Accent2 5 3 2" xfId="6823"/>
    <cellStyle name="20% - Accent2 5 3 2 10" xfId="6824"/>
    <cellStyle name="20% - Accent2 5 3 2 11" xfId="6825"/>
    <cellStyle name="20% - Accent2 5 3 2 12" xfId="6826"/>
    <cellStyle name="20% - Accent2 5 3 2 13" xfId="6827"/>
    <cellStyle name="20% - Accent2 5 3 2 14" xfId="6828"/>
    <cellStyle name="20% - Accent2 5 3 2 15" xfId="6829"/>
    <cellStyle name="20% - Accent2 5 3 2 2" xfId="6830"/>
    <cellStyle name="20% - Accent2 5 3 2 2 2" xfId="6831"/>
    <cellStyle name="20% - Accent2 5 3 2 2 2 2" xfId="6832"/>
    <cellStyle name="20% - Accent2 5 3 2 2 3" xfId="6833"/>
    <cellStyle name="20% - Accent2 5 3 2 3" xfId="6834"/>
    <cellStyle name="20% - Accent2 5 3 2 3 2" xfId="6835"/>
    <cellStyle name="20% - Accent2 5 3 2 3 2 2" xfId="6836"/>
    <cellStyle name="20% - Accent2 5 3 2 3 3" xfId="6837"/>
    <cellStyle name="20% - Accent2 5 3 2 4" xfId="6838"/>
    <cellStyle name="20% - Accent2 5 3 2 4 2" xfId="6839"/>
    <cellStyle name="20% - Accent2 5 3 2 5" xfId="6840"/>
    <cellStyle name="20% - Accent2 5 3 2 6" xfId="6841"/>
    <cellStyle name="20% - Accent2 5 3 2 7" xfId="6842"/>
    <cellStyle name="20% - Accent2 5 3 2 8" xfId="6843"/>
    <cellStyle name="20% - Accent2 5 3 2 9" xfId="6844"/>
    <cellStyle name="20% - Accent2 5 3 2_PNF Disclosure Summary 063011" xfId="6845"/>
    <cellStyle name="20% - Accent2 5 3 3" xfId="6846"/>
    <cellStyle name="20% - Accent2 5 3 3 2" xfId="6847"/>
    <cellStyle name="20% - Accent2 5 3 3 2 2" xfId="6848"/>
    <cellStyle name="20% - Accent2 5 3 3 3" xfId="6849"/>
    <cellStyle name="20% - Accent2 5 3 4" xfId="6850"/>
    <cellStyle name="20% - Accent2 5 3 4 2" xfId="6851"/>
    <cellStyle name="20% - Accent2 5 3 4 2 2" xfId="6852"/>
    <cellStyle name="20% - Accent2 5 3 4 3" xfId="6853"/>
    <cellStyle name="20% - Accent2 5 3 5" xfId="6854"/>
    <cellStyle name="20% - Accent2 5 3 5 2" xfId="6855"/>
    <cellStyle name="20% - Accent2 5 3 6" xfId="6856"/>
    <cellStyle name="20% - Accent2 5 3 7" xfId="6857"/>
    <cellStyle name="20% - Accent2 5 3 8" xfId="6858"/>
    <cellStyle name="20% - Accent2 5 3 9" xfId="6859"/>
    <cellStyle name="20% - Accent2 5 3_PNF Disclosure Summary 063011" xfId="6860"/>
    <cellStyle name="20% - Accent2 5 4" xfId="6861"/>
    <cellStyle name="20% - Accent2 5 4 10" xfId="6862"/>
    <cellStyle name="20% - Accent2 5 4 11" xfId="6863"/>
    <cellStyle name="20% - Accent2 5 4 12" xfId="6864"/>
    <cellStyle name="20% - Accent2 5 4 13" xfId="6865"/>
    <cellStyle name="20% - Accent2 5 4 14" xfId="6866"/>
    <cellStyle name="20% - Accent2 5 4 15" xfId="6867"/>
    <cellStyle name="20% - Accent2 5 4 16" xfId="6868"/>
    <cellStyle name="20% - Accent2 5 4 2" xfId="6869"/>
    <cellStyle name="20% - Accent2 5 4 2 10" xfId="6870"/>
    <cellStyle name="20% - Accent2 5 4 2 11" xfId="6871"/>
    <cellStyle name="20% - Accent2 5 4 2 12" xfId="6872"/>
    <cellStyle name="20% - Accent2 5 4 2 13" xfId="6873"/>
    <cellStyle name="20% - Accent2 5 4 2 14" xfId="6874"/>
    <cellStyle name="20% - Accent2 5 4 2 15" xfId="6875"/>
    <cellStyle name="20% - Accent2 5 4 2 2" xfId="6876"/>
    <cellStyle name="20% - Accent2 5 4 2 2 2" xfId="6877"/>
    <cellStyle name="20% - Accent2 5 4 2 2 2 2" xfId="6878"/>
    <cellStyle name="20% - Accent2 5 4 2 2 3" xfId="6879"/>
    <cellStyle name="20% - Accent2 5 4 2 3" xfId="6880"/>
    <cellStyle name="20% - Accent2 5 4 2 3 2" xfId="6881"/>
    <cellStyle name="20% - Accent2 5 4 2 3 2 2" xfId="6882"/>
    <cellStyle name="20% - Accent2 5 4 2 3 3" xfId="6883"/>
    <cellStyle name="20% - Accent2 5 4 2 4" xfId="6884"/>
    <cellStyle name="20% - Accent2 5 4 2 4 2" xfId="6885"/>
    <cellStyle name="20% - Accent2 5 4 2 5" xfId="6886"/>
    <cellStyle name="20% - Accent2 5 4 2 6" xfId="6887"/>
    <cellStyle name="20% - Accent2 5 4 2 7" xfId="6888"/>
    <cellStyle name="20% - Accent2 5 4 2 8" xfId="6889"/>
    <cellStyle name="20% - Accent2 5 4 2 9" xfId="6890"/>
    <cellStyle name="20% - Accent2 5 4 2_PNF Disclosure Summary 063011" xfId="6891"/>
    <cellStyle name="20% - Accent2 5 4 3" xfId="6892"/>
    <cellStyle name="20% - Accent2 5 4 3 2" xfId="6893"/>
    <cellStyle name="20% - Accent2 5 4 3 2 2" xfId="6894"/>
    <cellStyle name="20% - Accent2 5 4 3 3" xfId="6895"/>
    <cellStyle name="20% - Accent2 5 4 4" xfId="6896"/>
    <cellStyle name="20% - Accent2 5 4 4 2" xfId="6897"/>
    <cellStyle name="20% - Accent2 5 4 4 2 2" xfId="6898"/>
    <cellStyle name="20% - Accent2 5 4 4 3" xfId="6899"/>
    <cellStyle name="20% - Accent2 5 4 5" xfId="6900"/>
    <cellStyle name="20% - Accent2 5 4 5 2" xfId="6901"/>
    <cellStyle name="20% - Accent2 5 4 6" xfId="6902"/>
    <cellStyle name="20% - Accent2 5 4 7" xfId="6903"/>
    <cellStyle name="20% - Accent2 5 4 8" xfId="6904"/>
    <cellStyle name="20% - Accent2 5 4 9" xfId="6905"/>
    <cellStyle name="20% - Accent2 5 4_PNF Disclosure Summary 063011" xfId="6906"/>
    <cellStyle name="20% - Accent2 5 5" xfId="6907"/>
    <cellStyle name="20% - Accent2 5 5 10" xfId="6908"/>
    <cellStyle name="20% - Accent2 5 5 11" xfId="6909"/>
    <cellStyle name="20% - Accent2 5 5 12" xfId="6910"/>
    <cellStyle name="20% - Accent2 5 5 13" xfId="6911"/>
    <cellStyle name="20% - Accent2 5 5 14" xfId="6912"/>
    <cellStyle name="20% - Accent2 5 5 15" xfId="6913"/>
    <cellStyle name="20% - Accent2 5 5 16" xfId="6914"/>
    <cellStyle name="20% - Accent2 5 5 2" xfId="6915"/>
    <cellStyle name="20% - Accent2 5 5 2 10" xfId="6916"/>
    <cellStyle name="20% - Accent2 5 5 2 11" xfId="6917"/>
    <cellStyle name="20% - Accent2 5 5 2 12" xfId="6918"/>
    <cellStyle name="20% - Accent2 5 5 2 13" xfId="6919"/>
    <cellStyle name="20% - Accent2 5 5 2 14" xfId="6920"/>
    <cellStyle name="20% - Accent2 5 5 2 15" xfId="6921"/>
    <cellStyle name="20% - Accent2 5 5 2 2" xfId="6922"/>
    <cellStyle name="20% - Accent2 5 5 2 2 2" xfId="6923"/>
    <cellStyle name="20% - Accent2 5 5 2 2 2 2" xfId="6924"/>
    <cellStyle name="20% - Accent2 5 5 2 2 3" xfId="6925"/>
    <cellStyle name="20% - Accent2 5 5 2 3" xfId="6926"/>
    <cellStyle name="20% - Accent2 5 5 2 3 2" xfId="6927"/>
    <cellStyle name="20% - Accent2 5 5 2 3 2 2" xfId="6928"/>
    <cellStyle name="20% - Accent2 5 5 2 3 3" xfId="6929"/>
    <cellStyle name="20% - Accent2 5 5 2 4" xfId="6930"/>
    <cellStyle name="20% - Accent2 5 5 2 4 2" xfId="6931"/>
    <cellStyle name="20% - Accent2 5 5 2 5" xfId="6932"/>
    <cellStyle name="20% - Accent2 5 5 2 6" xfId="6933"/>
    <cellStyle name="20% - Accent2 5 5 2 7" xfId="6934"/>
    <cellStyle name="20% - Accent2 5 5 2 8" xfId="6935"/>
    <cellStyle name="20% - Accent2 5 5 2 9" xfId="6936"/>
    <cellStyle name="20% - Accent2 5 5 2_PNF Disclosure Summary 063011" xfId="6937"/>
    <cellStyle name="20% - Accent2 5 5 3" xfId="6938"/>
    <cellStyle name="20% - Accent2 5 5 3 2" xfId="6939"/>
    <cellStyle name="20% - Accent2 5 5 3 2 2" xfId="6940"/>
    <cellStyle name="20% - Accent2 5 5 3 3" xfId="6941"/>
    <cellStyle name="20% - Accent2 5 5 4" xfId="6942"/>
    <cellStyle name="20% - Accent2 5 5 4 2" xfId="6943"/>
    <cellStyle name="20% - Accent2 5 5 4 2 2" xfId="6944"/>
    <cellStyle name="20% - Accent2 5 5 4 3" xfId="6945"/>
    <cellStyle name="20% - Accent2 5 5 5" xfId="6946"/>
    <cellStyle name="20% - Accent2 5 5 5 2" xfId="6947"/>
    <cellStyle name="20% - Accent2 5 5 6" xfId="6948"/>
    <cellStyle name="20% - Accent2 5 5 7" xfId="6949"/>
    <cellStyle name="20% - Accent2 5 5 8" xfId="6950"/>
    <cellStyle name="20% - Accent2 5 5 9" xfId="6951"/>
    <cellStyle name="20% - Accent2 5 5_PNF Disclosure Summary 063011" xfId="6952"/>
    <cellStyle name="20% - Accent2 5 6" xfId="6953"/>
    <cellStyle name="20% - Accent2 5 6 10" xfId="6954"/>
    <cellStyle name="20% - Accent2 5 6 11" xfId="6955"/>
    <cellStyle name="20% - Accent2 5 6 12" xfId="6956"/>
    <cellStyle name="20% - Accent2 5 6 13" xfId="6957"/>
    <cellStyle name="20% - Accent2 5 6 14" xfId="6958"/>
    <cellStyle name="20% - Accent2 5 6 15" xfId="6959"/>
    <cellStyle name="20% - Accent2 5 6 16" xfId="6960"/>
    <cellStyle name="20% - Accent2 5 6 2" xfId="6961"/>
    <cellStyle name="20% - Accent2 5 6 2 10" xfId="6962"/>
    <cellStyle name="20% - Accent2 5 6 2 11" xfId="6963"/>
    <cellStyle name="20% - Accent2 5 6 2 12" xfId="6964"/>
    <cellStyle name="20% - Accent2 5 6 2 13" xfId="6965"/>
    <cellStyle name="20% - Accent2 5 6 2 14" xfId="6966"/>
    <cellStyle name="20% - Accent2 5 6 2 15" xfId="6967"/>
    <cellStyle name="20% - Accent2 5 6 2 2" xfId="6968"/>
    <cellStyle name="20% - Accent2 5 6 2 2 2" xfId="6969"/>
    <cellStyle name="20% - Accent2 5 6 2 2 2 2" xfId="6970"/>
    <cellStyle name="20% - Accent2 5 6 2 2 3" xfId="6971"/>
    <cellStyle name="20% - Accent2 5 6 2 3" xfId="6972"/>
    <cellStyle name="20% - Accent2 5 6 2 3 2" xfId="6973"/>
    <cellStyle name="20% - Accent2 5 6 2 3 2 2" xfId="6974"/>
    <cellStyle name="20% - Accent2 5 6 2 3 3" xfId="6975"/>
    <cellStyle name="20% - Accent2 5 6 2 4" xfId="6976"/>
    <cellStyle name="20% - Accent2 5 6 2 4 2" xfId="6977"/>
    <cellStyle name="20% - Accent2 5 6 2 5" xfId="6978"/>
    <cellStyle name="20% - Accent2 5 6 2 6" xfId="6979"/>
    <cellStyle name="20% - Accent2 5 6 2 7" xfId="6980"/>
    <cellStyle name="20% - Accent2 5 6 2 8" xfId="6981"/>
    <cellStyle name="20% - Accent2 5 6 2 9" xfId="6982"/>
    <cellStyle name="20% - Accent2 5 6 2_PNF Disclosure Summary 063011" xfId="6983"/>
    <cellStyle name="20% - Accent2 5 6 3" xfId="6984"/>
    <cellStyle name="20% - Accent2 5 6 3 2" xfId="6985"/>
    <cellStyle name="20% - Accent2 5 6 3 2 2" xfId="6986"/>
    <cellStyle name="20% - Accent2 5 6 3 3" xfId="6987"/>
    <cellStyle name="20% - Accent2 5 6 4" xfId="6988"/>
    <cellStyle name="20% - Accent2 5 6 4 2" xfId="6989"/>
    <cellStyle name="20% - Accent2 5 6 4 2 2" xfId="6990"/>
    <cellStyle name="20% - Accent2 5 6 4 3" xfId="6991"/>
    <cellStyle name="20% - Accent2 5 6 5" xfId="6992"/>
    <cellStyle name="20% - Accent2 5 6 5 2" xfId="6993"/>
    <cellStyle name="20% - Accent2 5 6 6" xfId="6994"/>
    <cellStyle name="20% - Accent2 5 6 7" xfId="6995"/>
    <cellStyle name="20% - Accent2 5 6 8" xfId="6996"/>
    <cellStyle name="20% - Accent2 5 6 9" xfId="6997"/>
    <cellStyle name="20% - Accent2 5 6_PNF Disclosure Summary 063011" xfId="6998"/>
    <cellStyle name="20% - Accent2 5 7" xfId="6999"/>
    <cellStyle name="20% - Accent2 5 7 10" xfId="7000"/>
    <cellStyle name="20% - Accent2 5 7 11" xfId="7001"/>
    <cellStyle name="20% - Accent2 5 7 12" xfId="7002"/>
    <cellStyle name="20% - Accent2 5 7 13" xfId="7003"/>
    <cellStyle name="20% - Accent2 5 7 14" xfId="7004"/>
    <cellStyle name="20% - Accent2 5 7 15" xfId="7005"/>
    <cellStyle name="20% - Accent2 5 7 16" xfId="7006"/>
    <cellStyle name="20% - Accent2 5 7 2" xfId="7007"/>
    <cellStyle name="20% - Accent2 5 7 2 10" xfId="7008"/>
    <cellStyle name="20% - Accent2 5 7 2 11" xfId="7009"/>
    <cellStyle name="20% - Accent2 5 7 2 12" xfId="7010"/>
    <cellStyle name="20% - Accent2 5 7 2 13" xfId="7011"/>
    <cellStyle name="20% - Accent2 5 7 2 14" xfId="7012"/>
    <cellStyle name="20% - Accent2 5 7 2 15" xfId="7013"/>
    <cellStyle name="20% - Accent2 5 7 2 2" xfId="7014"/>
    <cellStyle name="20% - Accent2 5 7 2 2 2" xfId="7015"/>
    <cellStyle name="20% - Accent2 5 7 2 2 2 2" xfId="7016"/>
    <cellStyle name="20% - Accent2 5 7 2 2 3" xfId="7017"/>
    <cellStyle name="20% - Accent2 5 7 2 3" xfId="7018"/>
    <cellStyle name="20% - Accent2 5 7 2 3 2" xfId="7019"/>
    <cellStyle name="20% - Accent2 5 7 2 3 2 2" xfId="7020"/>
    <cellStyle name="20% - Accent2 5 7 2 3 3" xfId="7021"/>
    <cellStyle name="20% - Accent2 5 7 2 4" xfId="7022"/>
    <cellStyle name="20% - Accent2 5 7 2 4 2" xfId="7023"/>
    <cellStyle name="20% - Accent2 5 7 2 5" xfId="7024"/>
    <cellStyle name="20% - Accent2 5 7 2 6" xfId="7025"/>
    <cellStyle name="20% - Accent2 5 7 2 7" xfId="7026"/>
    <cellStyle name="20% - Accent2 5 7 2 8" xfId="7027"/>
    <cellStyle name="20% - Accent2 5 7 2 9" xfId="7028"/>
    <cellStyle name="20% - Accent2 5 7 2_PNF Disclosure Summary 063011" xfId="7029"/>
    <cellStyle name="20% - Accent2 5 7 3" xfId="7030"/>
    <cellStyle name="20% - Accent2 5 7 3 2" xfId="7031"/>
    <cellStyle name="20% - Accent2 5 7 3 2 2" xfId="7032"/>
    <cellStyle name="20% - Accent2 5 7 3 3" xfId="7033"/>
    <cellStyle name="20% - Accent2 5 7 4" xfId="7034"/>
    <cellStyle name="20% - Accent2 5 7 4 2" xfId="7035"/>
    <cellStyle name="20% - Accent2 5 7 4 2 2" xfId="7036"/>
    <cellStyle name="20% - Accent2 5 7 4 3" xfId="7037"/>
    <cellStyle name="20% - Accent2 5 7 5" xfId="7038"/>
    <cellStyle name="20% - Accent2 5 7 5 2" xfId="7039"/>
    <cellStyle name="20% - Accent2 5 7 6" xfId="7040"/>
    <cellStyle name="20% - Accent2 5 7 7" xfId="7041"/>
    <cellStyle name="20% - Accent2 5 7 8" xfId="7042"/>
    <cellStyle name="20% - Accent2 5 7 9" xfId="7043"/>
    <cellStyle name="20% - Accent2 5 7_PNF Disclosure Summary 063011" xfId="7044"/>
    <cellStyle name="20% - Accent2 5 8" xfId="7045"/>
    <cellStyle name="20% - Accent2 5 8 10" xfId="7046"/>
    <cellStyle name="20% - Accent2 5 8 11" xfId="7047"/>
    <cellStyle name="20% - Accent2 5 8 12" xfId="7048"/>
    <cellStyle name="20% - Accent2 5 8 13" xfId="7049"/>
    <cellStyle name="20% - Accent2 5 8 14" xfId="7050"/>
    <cellStyle name="20% - Accent2 5 8 15" xfId="7051"/>
    <cellStyle name="20% - Accent2 5 8 2" xfId="7052"/>
    <cellStyle name="20% - Accent2 5 8 2 2" xfId="7053"/>
    <cellStyle name="20% - Accent2 5 8 2 2 2" xfId="7054"/>
    <cellStyle name="20% - Accent2 5 8 2 3" xfId="7055"/>
    <cellStyle name="20% - Accent2 5 8 3" xfId="7056"/>
    <cellStyle name="20% - Accent2 5 8 3 2" xfId="7057"/>
    <cellStyle name="20% - Accent2 5 8 3 2 2" xfId="7058"/>
    <cellStyle name="20% - Accent2 5 8 3 3" xfId="7059"/>
    <cellStyle name="20% - Accent2 5 8 4" xfId="7060"/>
    <cellStyle name="20% - Accent2 5 8 4 2" xfId="7061"/>
    <cellStyle name="20% - Accent2 5 8 5" xfId="7062"/>
    <cellStyle name="20% - Accent2 5 8 6" xfId="7063"/>
    <cellStyle name="20% - Accent2 5 8 7" xfId="7064"/>
    <cellStyle name="20% - Accent2 5 8 8" xfId="7065"/>
    <cellStyle name="20% - Accent2 5 8 9" xfId="7066"/>
    <cellStyle name="20% - Accent2 5 8_PNF Disclosure Summary 063011" xfId="7067"/>
    <cellStyle name="20% - Accent2 5 9" xfId="7068"/>
    <cellStyle name="20% - Accent2 5 9 2" xfId="7069"/>
    <cellStyle name="20% - Accent2 5 9 2 2" xfId="7070"/>
    <cellStyle name="20% - Accent2 5 9 3" xfId="7071"/>
    <cellStyle name="20% - Accent2 5_PNF Disclosure Summary 063011" xfId="7072"/>
    <cellStyle name="20% - Accent2 6" xfId="7073"/>
    <cellStyle name="20% - Accent2 6 10" xfId="7074"/>
    <cellStyle name="20% - Accent2 6 10 2" xfId="7075"/>
    <cellStyle name="20% - Accent2 6 10 2 2" xfId="7076"/>
    <cellStyle name="20% - Accent2 6 10 3" xfId="7077"/>
    <cellStyle name="20% - Accent2 6 11" xfId="7078"/>
    <cellStyle name="20% - Accent2 6 11 2" xfId="7079"/>
    <cellStyle name="20% - Accent2 6 12" xfId="7080"/>
    <cellStyle name="20% - Accent2 6 13" xfId="7081"/>
    <cellStyle name="20% - Accent2 6 14" xfId="7082"/>
    <cellStyle name="20% - Accent2 6 15" xfId="7083"/>
    <cellStyle name="20% - Accent2 6 16" xfId="7084"/>
    <cellStyle name="20% - Accent2 6 17" xfId="7085"/>
    <cellStyle name="20% - Accent2 6 18" xfId="7086"/>
    <cellStyle name="20% - Accent2 6 19" xfId="7087"/>
    <cellStyle name="20% - Accent2 6 2" xfId="7088"/>
    <cellStyle name="20% - Accent2 6 2 10" xfId="7089"/>
    <cellStyle name="20% - Accent2 6 2 11" xfId="7090"/>
    <cellStyle name="20% - Accent2 6 2 12" xfId="7091"/>
    <cellStyle name="20% - Accent2 6 2 13" xfId="7092"/>
    <cellStyle name="20% - Accent2 6 2 14" xfId="7093"/>
    <cellStyle name="20% - Accent2 6 2 15" xfId="7094"/>
    <cellStyle name="20% - Accent2 6 2 16" xfId="7095"/>
    <cellStyle name="20% - Accent2 6 2 2" xfId="7096"/>
    <cellStyle name="20% - Accent2 6 2 2 10" xfId="7097"/>
    <cellStyle name="20% - Accent2 6 2 2 11" xfId="7098"/>
    <cellStyle name="20% - Accent2 6 2 2 12" xfId="7099"/>
    <cellStyle name="20% - Accent2 6 2 2 13" xfId="7100"/>
    <cellStyle name="20% - Accent2 6 2 2 14" xfId="7101"/>
    <cellStyle name="20% - Accent2 6 2 2 15" xfId="7102"/>
    <cellStyle name="20% - Accent2 6 2 2 2" xfId="7103"/>
    <cellStyle name="20% - Accent2 6 2 2 2 2" xfId="7104"/>
    <cellStyle name="20% - Accent2 6 2 2 2 2 2" xfId="7105"/>
    <cellStyle name="20% - Accent2 6 2 2 2 3" xfId="7106"/>
    <cellStyle name="20% - Accent2 6 2 2 3" xfId="7107"/>
    <cellStyle name="20% - Accent2 6 2 2 3 2" xfId="7108"/>
    <cellStyle name="20% - Accent2 6 2 2 3 2 2" xfId="7109"/>
    <cellStyle name="20% - Accent2 6 2 2 3 3" xfId="7110"/>
    <cellStyle name="20% - Accent2 6 2 2 4" xfId="7111"/>
    <cellStyle name="20% - Accent2 6 2 2 4 2" xfId="7112"/>
    <cellStyle name="20% - Accent2 6 2 2 5" xfId="7113"/>
    <cellStyle name="20% - Accent2 6 2 2 6" xfId="7114"/>
    <cellStyle name="20% - Accent2 6 2 2 7" xfId="7115"/>
    <cellStyle name="20% - Accent2 6 2 2 8" xfId="7116"/>
    <cellStyle name="20% - Accent2 6 2 2 9" xfId="7117"/>
    <cellStyle name="20% - Accent2 6 2 2_PNF Disclosure Summary 063011" xfId="7118"/>
    <cellStyle name="20% - Accent2 6 2 3" xfId="7119"/>
    <cellStyle name="20% - Accent2 6 2 3 2" xfId="7120"/>
    <cellStyle name="20% - Accent2 6 2 3 2 2" xfId="7121"/>
    <cellStyle name="20% - Accent2 6 2 3 3" xfId="7122"/>
    <cellStyle name="20% - Accent2 6 2 4" xfId="7123"/>
    <cellStyle name="20% - Accent2 6 2 4 2" xfId="7124"/>
    <cellStyle name="20% - Accent2 6 2 4 2 2" xfId="7125"/>
    <cellStyle name="20% - Accent2 6 2 4 3" xfId="7126"/>
    <cellStyle name="20% - Accent2 6 2 5" xfId="7127"/>
    <cellStyle name="20% - Accent2 6 2 5 2" xfId="7128"/>
    <cellStyle name="20% - Accent2 6 2 6" xfId="7129"/>
    <cellStyle name="20% - Accent2 6 2 7" xfId="7130"/>
    <cellStyle name="20% - Accent2 6 2 8" xfId="7131"/>
    <cellStyle name="20% - Accent2 6 2 9" xfId="7132"/>
    <cellStyle name="20% - Accent2 6 2_PNF Disclosure Summary 063011" xfId="7133"/>
    <cellStyle name="20% - Accent2 6 20" xfId="7134"/>
    <cellStyle name="20% - Accent2 6 21" xfId="7135"/>
    <cellStyle name="20% - Accent2 6 22" xfId="7136"/>
    <cellStyle name="20% - Accent2 6 3" xfId="7137"/>
    <cellStyle name="20% - Accent2 6 3 10" xfId="7138"/>
    <cellStyle name="20% - Accent2 6 3 11" xfId="7139"/>
    <cellStyle name="20% - Accent2 6 3 12" xfId="7140"/>
    <cellStyle name="20% - Accent2 6 3 13" xfId="7141"/>
    <cellStyle name="20% - Accent2 6 3 14" xfId="7142"/>
    <cellStyle name="20% - Accent2 6 3 15" xfId="7143"/>
    <cellStyle name="20% - Accent2 6 3 16" xfId="7144"/>
    <cellStyle name="20% - Accent2 6 3 2" xfId="7145"/>
    <cellStyle name="20% - Accent2 6 3 2 10" xfId="7146"/>
    <cellStyle name="20% - Accent2 6 3 2 11" xfId="7147"/>
    <cellStyle name="20% - Accent2 6 3 2 12" xfId="7148"/>
    <cellStyle name="20% - Accent2 6 3 2 13" xfId="7149"/>
    <cellStyle name="20% - Accent2 6 3 2 14" xfId="7150"/>
    <cellStyle name="20% - Accent2 6 3 2 15" xfId="7151"/>
    <cellStyle name="20% - Accent2 6 3 2 2" xfId="7152"/>
    <cellStyle name="20% - Accent2 6 3 2 2 2" xfId="7153"/>
    <cellStyle name="20% - Accent2 6 3 2 2 2 2" xfId="7154"/>
    <cellStyle name="20% - Accent2 6 3 2 2 3" xfId="7155"/>
    <cellStyle name="20% - Accent2 6 3 2 3" xfId="7156"/>
    <cellStyle name="20% - Accent2 6 3 2 3 2" xfId="7157"/>
    <cellStyle name="20% - Accent2 6 3 2 3 2 2" xfId="7158"/>
    <cellStyle name="20% - Accent2 6 3 2 3 3" xfId="7159"/>
    <cellStyle name="20% - Accent2 6 3 2 4" xfId="7160"/>
    <cellStyle name="20% - Accent2 6 3 2 4 2" xfId="7161"/>
    <cellStyle name="20% - Accent2 6 3 2 5" xfId="7162"/>
    <cellStyle name="20% - Accent2 6 3 2 6" xfId="7163"/>
    <cellStyle name="20% - Accent2 6 3 2 7" xfId="7164"/>
    <cellStyle name="20% - Accent2 6 3 2 8" xfId="7165"/>
    <cellStyle name="20% - Accent2 6 3 2 9" xfId="7166"/>
    <cellStyle name="20% - Accent2 6 3 2_PNF Disclosure Summary 063011" xfId="7167"/>
    <cellStyle name="20% - Accent2 6 3 3" xfId="7168"/>
    <cellStyle name="20% - Accent2 6 3 3 2" xfId="7169"/>
    <cellStyle name="20% - Accent2 6 3 3 2 2" xfId="7170"/>
    <cellStyle name="20% - Accent2 6 3 3 3" xfId="7171"/>
    <cellStyle name="20% - Accent2 6 3 4" xfId="7172"/>
    <cellStyle name="20% - Accent2 6 3 4 2" xfId="7173"/>
    <cellStyle name="20% - Accent2 6 3 4 2 2" xfId="7174"/>
    <cellStyle name="20% - Accent2 6 3 4 3" xfId="7175"/>
    <cellStyle name="20% - Accent2 6 3 5" xfId="7176"/>
    <cellStyle name="20% - Accent2 6 3 5 2" xfId="7177"/>
    <cellStyle name="20% - Accent2 6 3 6" xfId="7178"/>
    <cellStyle name="20% - Accent2 6 3 7" xfId="7179"/>
    <cellStyle name="20% - Accent2 6 3 8" xfId="7180"/>
    <cellStyle name="20% - Accent2 6 3 9" xfId="7181"/>
    <cellStyle name="20% - Accent2 6 3_PNF Disclosure Summary 063011" xfId="7182"/>
    <cellStyle name="20% - Accent2 6 4" xfId="7183"/>
    <cellStyle name="20% - Accent2 6 4 10" xfId="7184"/>
    <cellStyle name="20% - Accent2 6 4 11" xfId="7185"/>
    <cellStyle name="20% - Accent2 6 4 12" xfId="7186"/>
    <cellStyle name="20% - Accent2 6 4 13" xfId="7187"/>
    <cellStyle name="20% - Accent2 6 4 14" xfId="7188"/>
    <cellStyle name="20% - Accent2 6 4 15" xfId="7189"/>
    <cellStyle name="20% - Accent2 6 4 16" xfId="7190"/>
    <cellStyle name="20% - Accent2 6 4 2" xfId="7191"/>
    <cellStyle name="20% - Accent2 6 4 2 10" xfId="7192"/>
    <cellStyle name="20% - Accent2 6 4 2 11" xfId="7193"/>
    <cellStyle name="20% - Accent2 6 4 2 12" xfId="7194"/>
    <cellStyle name="20% - Accent2 6 4 2 13" xfId="7195"/>
    <cellStyle name="20% - Accent2 6 4 2 14" xfId="7196"/>
    <cellStyle name="20% - Accent2 6 4 2 15" xfId="7197"/>
    <cellStyle name="20% - Accent2 6 4 2 2" xfId="7198"/>
    <cellStyle name="20% - Accent2 6 4 2 2 2" xfId="7199"/>
    <cellStyle name="20% - Accent2 6 4 2 2 2 2" xfId="7200"/>
    <cellStyle name="20% - Accent2 6 4 2 2 3" xfId="7201"/>
    <cellStyle name="20% - Accent2 6 4 2 3" xfId="7202"/>
    <cellStyle name="20% - Accent2 6 4 2 3 2" xfId="7203"/>
    <cellStyle name="20% - Accent2 6 4 2 3 2 2" xfId="7204"/>
    <cellStyle name="20% - Accent2 6 4 2 3 3" xfId="7205"/>
    <cellStyle name="20% - Accent2 6 4 2 4" xfId="7206"/>
    <cellStyle name="20% - Accent2 6 4 2 4 2" xfId="7207"/>
    <cellStyle name="20% - Accent2 6 4 2 5" xfId="7208"/>
    <cellStyle name="20% - Accent2 6 4 2 6" xfId="7209"/>
    <cellStyle name="20% - Accent2 6 4 2 7" xfId="7210"/>
    <cellStyle name="20% - Accent2 6 4 2 8" xfId="7211"/>
    <cellStyle name="20% - Accent2 6 4 2 9" xfId="7212"/>
    <cellStyle name="20% - Accent2 6 4 2_PNF Disclosure Summary 063011" xfId="7213"/>
    <cellStyle name="20% - Accent2 6 4 3" xfId="7214"/>
    <cellStyle name="20% - Accent2 6 4 3 2" xfId="7215"/>
    <cellStyle name="20% - Accent2 6 4 3 2 2" xfId="7216"/>
    <cellStyle name="20% - Accent2 6 4 3 3" xfId="7217"/>
    <cellStyle name="20% - Accent2 6 4 4" xfId="7218"/>
    <cellStyle name="20% - Accent2 6 4 4 2" xfId="7219"/>
    <cellStyle name="20% - Accent2 6 4 4 2 2" xfId="7220"/>
    <cellStyle name="20% - Accent2 6 4 4 3" xfId="7221"/>
    <cellStyle name="20% - Accent2 6 4 5" xfId="7222"/>
    <cellStyle name="20% - Accent2 6 4 5 2" xfId="7223"/>
    <cellStyle name="20% - Accent2 6 4 6" xfId="7224"/>
    <cellStyle name="20% - Accent2 6 4 7" xfId="7225"/>
    <cellStyle name="20% - Accent2 6 4 8" xfId="7226"/>
    <cellStyle name="20% - Accent2 6 4 9" xfId="7227"/>
    <cellStyle name="20% - Accent2 6 4_PNF Disclosure Summary 063011" xfId="7228"/>
    <cellStyle name="20% - Accent2 6 5" xfId="7229"/>
    <cellStyle name="20% - Accent2 6 5 10" xfId="7230"/>
    <cellStyle name="20% - Accent2 6 5 11" xfId="7231"/>
    <cellStyle name="20% - Accent2 6 5 12" xfId="7232"/>
    <cellStyle name="20% - Accent2 6 5 13" xfId="7233"/>
    <cellStyle name="20% - Accent2 6 5 14" xfId="7234"/>
    <cellStyle name="20% - Accent2 6 5 15" xfId="7235"/>
    <cellStyle name="20% - Accent2 6 5 16" xfId="7236"/>
    <cellStyle name="20% - Accent2 6 5 2" xfId="7237"/>
    <cellStyle name="20% - Accent2 6 5 2 10" xfId="7238"/>
    <cellStyle name="20% - Accent2 6 5 2 11" xfId="7239"/>
    <cellStyle name="20% - Accent2 6 5 2 12" xfId="7240"/>
    <cellStyle name="20% - Accent2 6 5 2 13" xfId="7241"/>
    <cellStyle name="20% - Accent2 6 5 2 14" xfId="7242"/>
    <cellStyle name="20% - Accent2 6 5 2 15" xfId="7243"/>
    <cellStyle name="20% - Accent2 6 5 2 2" xfId="7244"/>
    <cellStyle name="20% - Accent2 6 5 2 2 2" xfId="7245"/>
    <cellStyle name="20% - Accent2 6 5 2 2 2 2" xfId="7246"/>
    <cellStyle name="20% - Accent2 6 5 2 2 3" xfId="7247"/>
    <cellStyle name="20% - Accent2 6 5 2 3" xfId="7248"/>
    <cellStyle name="20% - Accent2 6 5 2 3 2" xfId="7249"/>
    <cellStyle name="20% - Accent2 6 5 2 3 2 2" xfId="7250"/>
    <cellStyle name="20% - Accent2 6 5 2 3 3" xfId="7251"/>
    <cellStyle name="20% - Accent2 6 5 2 4" xfId="7252"/>
    <cellStyle name="20% - Accent2 6 5 2 4 2" xfId="7253"/>
    <cellStyle name="20% - Accent2 6 5 2 5" xfId="7254"/>
    <cellStyle name="20% - Accent2 6 5 2 6" xfId="7255"/>
    <cellStyle name="20% - Accent2 6 5 2 7" xfId="7256"/>
    <cellStyle name="20% - Accent2 6 5 2 8" xfId="7257"/>
    <cellStyle name="20% - Accent2 6 5 2 9" xfId="7258"/>
    <cellStyle name="20% - Accent2 6 5 2_PNF Disclosure Summary 063011" xfId="7259"/>
    <cellStyle name="20% - Accent2 6 5 3" xfId="7260"/>
    <cellStyle name="20% - Accent2 6 5 3 2" xfId="7261"/>
    <cellStyle name="20% - Accent2 6 5 3 2 2" xfId="7262"/>
    <cellStyle name="20% - Accent2 6 5 3 3" xfId="7263"/>
    <cellStyle name="20% - Accent2 6 5 4" xfId="7264"/>
    <cellStyle name="20% - Accent2 6 5 4 2" xfId="7265"/>
    <cellStyle name="20% - Accent2 6 5 4 2 2" xfId="7266"/>
    <cellStyle name="20% - Accent2 6 5 4 3" xfId="7267"/>
    <cellStyle name="20% - Accent2 6 5 5" xfId="7268"/>
    <cellStyle name="20% - Accent2 6 5 5 2" xfId="7269"/>
    <cellStyle name="20% - Accent2 6 5 6" xfId="7270"/>
    <cellStyle name="20% - Accent2 6 5 7" xfId="7271"/>
    <cellStyle name="20% - Accent2 6 5 8" xfId="7272"/>
    <cellStyle name="20% - Accent2 6 5 9" xfId="7273"/>
    <cellStyle name="20% - Accent2 6 5_PNF Disclosure Summary 063011" xfId="7274"/>
    <cellStyle name="20% - Accent2 6 6" xfId="7275"/>
    <cellStyle name="20% - Accent2 6 6 10" xfId="7276"/>
    <cellStyle name="20% - Accent2 6 6 11" xfId="7277"/>
    <cellStyle name="20% - Accent2 6 6 12" xfId="7278"/>
    <cellStyle name="20% - Accent2 6 6 13" xfId="7279"/>
    <cellStyle name="20% - Accent2 6 6 14" xfId="7280"/>
    <cellStyle name="20% - Accent2 6 6 15" xfId="7281"/>
    <cellStyle name="20% - Accent2 6 6 16" xfId="7282"/>
    <cellStyle name="20% - Accent2 6 6 2" xfId="7283"/>
    <cellStyle name="20% - Accent2 6 6 2 10" xfId="7284"/>
    <cellStyle name="20% - Accent2 6 6 2 11" xfId="7285"/>
    <cellStyle name="20% - Accent2 6 6 2 12" xfId="7286"/>
    <cellStyle name="20% - Accent2 6 6 2 13" xfId="7287"/>
    <cellStyle name="20% - Accent2 6 6 2 14" xfId="7288"/>
    <cellStyle name="20% - Accent2 6 6 2 15" xfId="7289"/>
    <cellStyle name="20% - Accent2 6 6 2 2" xfId="7290"/>
    <cellStyle name="20% - Accent2 6 6 2 2 2" xfId="7291"/>
    <cellStyle name="20% - Accent2 6 6 2 2 2 2" xfId="7292"/>
    <cellStyle name="20% - Accent2 6 6 2 2 3" xfId="7293"/>
    <cellStyle name="20% - Accent2 6 6 2 3" xfId="7294"/>
    <cellStyle name="20% - Accent2 6 6 2 3 2" xfId="7295"/>
    <cellStyle name="20% - Accent2 6 6 2 3 2 2" xfId="7296"/>
    <cellStyle name="20% - Accent2 6 6 2 3 3" xfId="7297"/>
    <cellStyle name="20% - Accent2 6 6 2 4" xfId="7298"/>
    <cellStyle name="20% - Accent2 6 6 2 4 2" xfId="7299"/>
    <cellStyle name="20% - Accent2 6 6 2 5" xfId="7300"/>
    <cellStyle name="20% - Accent2 6 6 2 6" xfId="7301"/>
    <cellStyle name="20% - Accent2 6 6 2 7" xfId="7302"/>
    <cellStyle name="20% - Accent2 6 6 2 8" xfId="7303"/>
    <cellStyle name="20% - Accent2 6 6 2 9" xfId="7304"/>
    <cellStyle name="20% - Accent2 6 6 2_PNF Disclosure Summary 063011" xfId="7305"/>
    <cellStyle name="20% - Accent2 6 6 3" xfId="7306"/>
    <cellStyle name="20% - Accent2 6 6 3 2" xfId="7307"/>
    <cellStyle name="20% - Accent2 6 6 3 2 2" xfId="7308"/>
    <cellStyle name="20% - Accent2 6 6 3 3" xfId="7309"/>
    <cellStyle name="20% - Accent2 6 6 4" xfId="7310"/>
    <cellStyle name="20% - Accent2 6 6 4 2" xfId="7311"/>
    <cellStyle name="20% - Accent2 6 6 4 2 2" xfId="7312"/>
    <cellStyle name="20% - Accent2 6 6 4 3" xfId="7313"/>
    <cellStyle name="20% - Accent2 6 6 5" xfId="7314"/>
    <cellStyle name="20% - Accent2 6 6 5 2" xfId="7315"/>
    <cellStyle name="20% - Accent2 6 6 6" xfId="7316"/>
    <cellStyle name="20% - Accent2 6 6 7" xfId="7317"/>
    <cellStyle name="20% - Accent2 6 6 8" xfId="7318"/>
    <cellStyle name="20% - Accent2 6 6 9" xfId="7319"/>
    <cellStyle name="20% - Accent2 6 6_PNF Disclosure Summary 063011" xfId="7320"/>
    <cellStyle name="20% - Accent2 6 7" xfId="7321"/>
    <cellStyle name="20% - Accent2 6 7 10" xfId="7322"/>
    <cellStyle name="20% - Accent2 6 7 11" xfId="7323"/>
    <cellStyle name="20% - Accent2 6 7 12" xfId="7324"/>
    <cellStyle name="20% - Accent2 6 7 13" xfId="7325"/>
    <cellStyle name="20% - Accent2 6 7 14" xfId="7326"/>
    <cellStyle name="20% - Accent2 6 7 15" xfId="7327"/>
    <cellStyle name="20% - Accent2 6 7 16" xfId="7328"/>
    <cellStyle name="20% - Accent2 6 7 2" xfId="7329"/>
    <cellStyle name="20% - Accent2 6 7 2 10" xfId="7330"/>
    <cellStyle name="20% - Accent2 6 7 2 11" xfId="7331"/>
    <cellStyle name="20% - Accent2 6 7 2 12" xfId="7332"/>
    <cellStyle name="20% - Accent2 6 7 2 13" xfId="7333"/>
    <cellStyle name="20% - Accent2 6 7 2 14" xfId="7334"/>
    <cellStyle name="20% - Accent2 6 7 2 15" xfId="7335"/>
    <cellStyle name="20% - Accent2 6 7 2 2" xfId="7336"/>
    <cellStyle name="20% - Accent2 6 7 2 2 2" xfId="7337"/>
    <cellStyle name="20% - Accent2 6 7 2 2 2 2" xfId="7338"/>
    <cellStyle name="20% - Accent2 6 7 2 2 3" xfId="7339"/>
    <cellStyle name="20% - Accent2 6 7 2 3" xfId="7340"/>
    <cellStyle name="20% - Accent2 6 7 2 3 2" xfId="7341"/>
    <cellStyle name="20% - Accent2 6 7 2 3 2 2" xfId="7342"/>
    <cellStyle name="20% - Accent2 6 7 2 3 3" xfId="7343"/>
    <cellStyle name="20% - Accent2 6 7 2 4" xfId="7344"/>
    <cellStyle name="20% - Accent2 6 7 2 4 2" xfId="7345"/>
    <cellStyle name="20% - Accent2 6 7 2 5" xfId="7346"/>
    <cellStyle name="20% - Accent2 6 7 2 6" xfId="7347"/>
    <cellStyle name="20% - Accent2 6 7 2 7" xfId="7348"/>
    <cellStyle name="20% - Accent2 6 7 2 8" xfId="7349"/>
    <cellStyle name="20% - Accent2 6 7 2 9" xfId="7350"/>
    <cellStyle name="20% - Accent2 6 7 2_PNF Disclosure Summary 063011" xfId="7351"/>
    <cellStyle name="20% - Accent2 6 7 3" xfId="7352"/>
    <cellStyle name="20% - Accent2 6 7 3 2" xfId="7353"/>
    <cellStyle name="20% - Accent2 6 7 3 2 2" xfId="7354"/>
    <cellStyle name="20% - Accent2 6 7 3 3" xfId="7355"/>
    <cellStyle name="20% - Accent2 6 7 4" xfId="7356"/>
    <cellStyle name="20% - Accent2 6 7 4 2" xfId="7357"/>
    <cellStyle name="20% - Accent2 6 7 4 2 2" xfId="7358"/>
    <cellStyle name="20% - Accent2 6 7 4 3" xfId="7359"/>
    <cellStyle name="20% - Accent2 6 7 5" xfId="7360"/>
    <cellStyle name="20% - Accent2 6 7 5 2" xfId="7361"/>
    <cellStyle name="20% - Accent2 6 7 6" xfId="7362"/>
    <cellStyle name="20% - Accent2 6 7 7" xfId="7363"/>
    <cellStyle name="20% - Accent2 6 7 8" xfId="7364"/>
    <cellStyle name="20% - Accent2 6 7 9" xfId="7365"/>
    <cellStyle name="20% - Accent2 6 7_PNF Disclosure Summary 063011" xfId="7366"/>
    <cellStyle name="20% - Accent2 6 8" xfId="7367"/>
    <cellStyle name="20% - Accent2 6 8 10" xfId="7368"/>
    <cellStyle name="20% - Accent2 6 8 11" xfId="7369"/>
    <cellStyle name="20% - Accent2 6 8 12" xfId="7370"/>
    <cellStyle name="20% - Accent2 6 8 13" xfId="7371"/>
    <cellStyle name="20% - Accent2 6 8 14" xfId="7372"/>
    <cellStyle name="20% - Accent2 6 8 15" xfId="7373"/>
    <cellStyle name="20% - Accent2 6 8 2" xfId="7374"/>
    <cellStyle name="20% - Accent2 6 8 2 2" xfId="7375"/>
    <cellStyle name="20% - Accent2 6 8 2 2 2" xfId="7376"/>
    <cellStyle name="20% - Accent2 6 8 2 3" xfId="7377"/>
    <cellStyle name="20% - Accent2 6 8 3" xfId="7378"/>
    <cellStyle name="20% - Accent2 6 8 3 2" xfId="7379"/>
    <cellStyle name="20% - Accent2 6 8 3 2 2" xfId="7380"/>
    <cellStyle name="20% - Accent2 6 8 3 3" xfId="7381"/>
    <cellStyle name="20% - Accent2 6 8 4" xfId="7382"/>
    <cellStyle name="20% - Accent2 6 8 4 2" xfId="7383"/>
    <cellStyle name="20% - Accent2 6 8 5" xfId="7384"/>
    <cellStyle name="20% - Accent2 6 8 6" xfId="7385"/>
    <cellStyle name="20% - Accent2 6 8 7" xfId="7386"/>
    <cellStyle name="20% - Accent2 6 8 8" xfId="7387"/>
    <cellStyle name="20% - Accent2 6 8 9" xfId="7388"/>
    <cellStyle name="20% - Accent2 6 8_PNF Disclosure Summary 063011" xfId="7389"/>
    <cellStyle name="20% - Accent2 6 9" xfId="7390"/>
    <cellStyle name="20% - Accent2 6 9 2" xfId="7391"/>
    <cellStyle name="20% - Accent2 6 9 2 2" xfId="7392"/>
    <cellStyle name="20% - Accent2 6 9 3" xfId="7393"/>
    <cellStyle name="20% - Accent2 6_PNF Disclosure Summary 063011" xfId="7394"/>
    <cellStyle name="20% - Accent2 7" xfId="7395"/>
    <cellStyle name="20% - Accent2 7 10" xfId="7396"/>
    <cellStyle name="20% - Accent2 7 10 2" xfId="7397"/>
    <cellStyle name="20% - Accent2 7 10 2 2" xfId="7398"/>
    <cellStyle name="20% - Accent2 7 10 3" xfId="7399"/>
    <cellStyle name="20% - Accent2 7 11" xfId="7400"/>
    <cellStyle name="20% - Accent2 7 11 2" xfId="7401"/>
    <cellStyle name="20% - Accent2 7 12" xfId="7402"/>
    <cellStyle name="20% - Accent2 7 13" xfId="7403"/>
    <cellStyle name="20% - Accent2 7 14" xfId="7404"/>
    <cellStyle name="20% - Accent2 7 15" xfId="7405"/>
    <cellStyle name="20% - Accent2 7 16" xfId="7406"/>
    <cellStyle name="20% - Accent2 7 17" xfId="7407"/>
    <cellStyle name="20% - Accent2 7 18" xfId="7408"/>
    <cellStyle name="20% - Accent2 7 19" xfId="7409"/>
    <cellStyle name="20% - Accent2 7 2" xfId="7410"/>
    <cellStyle name="20% - Accent2 7 2 10" xfId="7411"/>
    <cellStyle name="20% - Accent2 7 2 11" xfId="7412"/>
    <cellStyle name="20% - Accent2 7 2 12" xfId="7413"/>
    <cellStyle name="20% - Accent2 7 2 13" xfId="7414"/>
    <cellStyle name="20% - Accent2 7 2 14" xfId="7415"/>
    <cellStyle name="20% - Accent2 7 2 15" xfId="7416"/>
    <cellStyle name="20% - Accent2 7 2 16" xfId="7417"/>
    <cellStyle name="20% - Accent2 7 2 2" xfId="7418"/>
    <cellStyle name="20% - Accent2 7 2 2 10" xfId="7419"/>
    <cellStyle name="20% - Accent2 7 2 2 11" xfId="7420"/>
    <cellStyle name="20% - Accent2 7 2 2 12" xfId="7421"/>
    <cellStyle name="20% - Accent2 7 2 2 13" xfId="7422"/>
    <cellStyle name="20% - Accent2 7 2 2 14" xfId="7423"/>
    <cellStyle name="20% - Accent2 7 2 2 15" xfId="7424"/>
    <cellStyle name="20% - Accent2 7 2 2 2" xfId="7425"/>
    <cellStyle name="20% - Accent2 7 2 2 2 2" xfId="7426"/>
    <cellStyle name="20% - Accent2 7 2 2 2 2 2" xfId="7427"/>
    <cellStyle name="20% - Accent2 7 2 2 2 3" xfId="7428"/>
    <cellStyle name="20% - Accent2 7 2 2 3" xfId="7429"/>
    <cellStyle name="20% - Accent2 7 2 2 3 2" xfId="7430"/>
    <cellStyle name="20% - Accent2 7 2 2 3 2 2" xfId="7431"/>
    <cellStyle name="20% - Accent2 7 2 2 3 3" xfId="7432"/>
    <cellStyle name="20% - Accent2 7 2 2 4" xfId="7433"/>
    <cellStyle name="20% - Accent2 7 2 2 4 2" xfId="7434"/>
    <cellStyle name="20% - Accent2 7 2 2 5" xfId="7435"/>
    <cellStyle name="20% - Accent2 7 2 2 6" xfId="7436"/>
    <cellStyle name="20% - Accent2 7 2 2 7" xfId="7437"/>
    <cellStyle name="20% - Accent2 7 2 2 8" xfId="7438"/>
    <cellStyle name="20% - Accent2 7 2 2 9" xfId="7439"/>
    <cellStyle name="20% - Accent2 7 2 2_PNF Disclosure Summary 063011" xfId="7440"/>
    <cellStyle name="20% - Accent2 7 2 3" xfId="7441"/>
    <cellStyle name="20% - Accent2 7 2 3 2" xfId="7442"/>
    <cellStyle name="20% - Accent2 7 2 3 2 2" xfId="7443"/>
    <cellStyle name="20% - Accent2 7 2 3 3" xfId="7444"/>
    <cellStyle name="20% - Accent2 7 2 4" xfId="7445"/>
    <cellStyle name="20% - Accent2 7 2 4 2" xfId="7446"/>
    <cellStyle name="20% - Accent2 7 2 4 2 2" xfId="7447"/>
    <cellStyle name="20% - Accent2 7 2 4 3" xfId="7448"/>
    <cellStyle name="20% - Accent2 7 2 5" xfId="7449"/>
    <cellStyle name="20% - Accent2 7 2 5 2" xfId="7450"/>
    <cellStyle name="20% - Accent2 7 2 6" xfId="7451"/>
    <cellStyle name="20% - Accent2 7 2 7" xfId="7452"/>
    <cellStyle name="20% - Accent2 7 2 8" xfId="7453"/>
    <cellStyle name="20% - Accent2 7 2 9" xfId="7454"/>
    <cellStyle name="20% - Accent2 7 2_PNF Disclosure Summary 063011" xfId="7455"/>
    <cellStyle name="20% - Accent2 7 20" xfId="7456"/>
    <cellStyle name="20% - Accent2 7 21" xfId="7457"/>
    <cellStyle name="20% - Accent2 7 22" xfId="7458"/>
    <cellStyle name="20% - Accent2 7 3" xfId="7459"/>
    <cellStyle name="20% - Accent2 7 3 10" xfId="7460"/>
    <cellStyle name="20% - Accent2 7 3 11" xfId="7461"/>
    <cellStyle name="20% - Accent2 7 3 12" xfId="7462"/>
    <cellStyle name="20% - Accent2 7 3 13" xfId="7463"/>
    <cellStyle name="20% - Accent2 7 3 14" xfId="7464"/>
    <cellStyle name="20% - Accent2 7 3 15" xfId="7465"/>
    <cellStyle name="20% - Accent2 7 3 16" xfId="7466"/>
    <cellStyle name="20% - Accent2 7 3 2" xfId="7467"/>
    <cellStyle name="20% - Accent2 7 3 2 10" xfId="7468"/>
    <cellStyle name="20% - Accent2 7 3 2 11" xfId="7469"/>
    <cellStyle name="20% - Accent2 7 3 2 12" xfId="7470"/>
    <cellStyle name="20% - Accent2 7 3 2 13" xfId="7471"/>
    <cellStyle name="20% - Accent2 7 3 2 14" xfId="7472"/>
    <cellStyle name="20% - Accent2 7 3 2 15" xfId="7473"/>
    <cellStyle name="20% - Accent2 7 3 2 2" xfId="7474"/>
    <cellStyle name="20% - Accent2 7 3 2 2 2" xfId="7475"/>
    <cellStyle name="20% - Accent2 7 3 2 2 2 2" xfId="7476"/>
    <cellStyle name="20% - Accent2 7 3 2 2 3" xfId="7477"/>
    <cellStyle name="20% - Accent2 7 3 2 3" xfId="7478"/>
    <cellStyle name="20% - Accent2 7 3 2 3 2" xfId="7479"/>
    <cellStyle name="20% - Accent2 7 3 2 3 2 2" xfId="7480"/>
    <cellStyle name="20% - Accent2 7 3 2 3 3" xfId="7481"/>
    <cellStyle name="20% - Accent2 7 3 2 4" xfId="7482"/>
    <cellStyle name="20% - Accent2 7 3 2 4 2" xfId="7483"/>
    <cellStyle name="20% - Accent2 7 3 2 5" xfId="7484"/>
    <cellStyle name="20% - Accent2 7 3 2 6" xfId="7485"/>
    <cellStyle name="20% - Accent2 7 3 2 7" xfId="7486"/>
    <cellStyle name="20% - Accent2 7 3 2 8" xfId="7487"/>
    <cellStyle name="20% - Accent2 7 3 2 9" xfId="7488"/>
    <cellStyle name="20% - Accent2 7 3 2_PNF Disclosure Summary 063011" xfId="7489"/>
    <cellStyle name="20% - Accent2 7 3 3" xfId="7490"/>
    <cellStyle name="20% - Accent2 7 3 3 2" xfId="7491"/>
    <cellStyle name="20% - Accent2 7 3 3 2 2" xfId="7492"/>
    <cellStyle name="20% - Accent2 7 3 3 3" xfId="7493"/>
    <cellStyle name="20% - Accent2 7 3 4" xfId="7494"/>
    <cellStyle name="20% - Accent2 7 3 4 2" xfId="7495"/>
    <cellStyle name="20% - Accent2 7 3 4 2 2" xfId="7496"/>
    <cellStyle name="20% - Accent2 7 3 4 3" xfId="7497"/>
    <cellStyle name="20% - Accent2 7 3 5" xfId="7498"/>
    <cellStyle name="20% - Accent2 7 3 5 2" xfId="7499"/>
    <cellStyle name="20% - Accent2 7 3 6" xfId="7500"/>
    <cellStyle name="20% - Accent2 7 3 7" xfId="7501"/>
    <cellStyle name="20% - Accent2 7 3 8" xfId="7502"/>
    <cellStyle name="20% - Accent2 7 3 9" xfId="7503"/>
    <cellStyle name="20% - Accent2 7 3_PNF Disclosure Summary 063011" xfId="7504"/>
    <cellStyle name="20% - Accent2 7 4" xfId="7505"/>
    <cellStyle name="20% - Accent2 7 4 10" xfId="7506"/>
    <cellStyle name="20% - Accent2 7 4 11" xfId="7507"/>
    <cellStyle name="20% - Accent2 7 4 12" xfId="7508"/>
    <cellStyle name="20% - Accent2 7 4 13" xfId="7509"/>
    <cellStyle name="20% - Accent2 7 4 14" xfId="7510"/>
    <cellStyle name="20% - Accent2 7 4 15" xfId="7511"/>
    <cellStyle name="20% - Accent2 7 4 16" xfId="7512"/>
    <cellStyle name="20% - Accent2 7 4 2" xfId="7513"/>
    <cellStyle name="20% - Accent2 7 4 2 10" xfId="7514"/>
    <cellStyle name="20% - Accent2 7 4 2 11" xfId="7515"/>
    <cellStyle name="20% - Accent2 7 4 2 12" xfId="7516"/>
    <cellStyle name="20% - Accent2 7 4 2 13" xfId="7517"/>
    <cellStyle name="20% - Accent2 7 4 2 14" xfId="7518"/>
    <cellStyle name="20% - Accent2 7 4 2 15" xfId="7519"/>
    <cellStyle name="20% - Accent2 7 4 2 2" xfId="7520"/>
    <cellStyle name="20% - Accent2 7 4 2 2 2" xfId="7521"/>
    <cellStyle name="20% - Accent2 7 4 2 2 2 2" xfId="7522"/>
    <cellStyle name="20% - Accent2 7 4 2 2 3" xfId="7523"/>
    <cellStyle name="20% - Accent2 7 4 2 3" xfId="7524"/>
    <cellStyle name="20% - Accent2 7 4 2 3 2" xfId="7525"/>
    <cellStyle name="20% - Accent2 7 4 2 3 2 2" xfId="7526"/>
    <cellStyle name="20% - Accent2 7 4 2 3 3" xfId="7527"/>
    <cellStyle name="20% - Accent2 7 4 2 4" xfId="7528"/>
    <cellStyle name="20% - Accent2 7 4 2 4 2" xfId="7529"/>
    <cellStyle name="20% - Accent2 7 4 2 5" xfId="7530"/>
    <cellStyle name="20% - Accent2 7 4 2 6" xfId="7531"/>
    <cellStyle name="20% - Accent2 7 4 2 7" xfId="7532"/>
    <cellStyle name="20% - Accent2 7 4 2 8" xfId="7533"/>
    <cellStyle name="20% - Accent2 7 4 2 9" xfId="7534"/>
    <cellStyle name="20% - Accent2 7 4 2_PNF Disclosure Summary 063011" xfId="7535"/>
    <cellStyle name="20% - Accent2 7 4 3" xfId="7536"/>
    <cellStyle name="20% - Accent2 7 4 3 2" xfId="7537"/>
    <cellStyle name="20% - Accent2 7 4 3 2 2" xfId="7538"/>
    <cellStyle name="20% - Accent2 7 4 3 3" xfId="7539"/>
    <cellStyle name="20% - Accent2 7 4 4" xfId="7540"/>
    <cellStyle name="20% - Accent2 7 4 4 2" xfId="7541"/>
    <cellStyle name="20% - Accent2 7 4 4 2 2" xfId="7542"/>
    <cellStyle name="20% - Accent2 7 4 4 3" xfId="7543"/>
    <cellStyle name="20% - Accent2 7 4 5" xfId="7544"/>
    <cellStyle name="20% - Accent2 7 4 5 2" xfId="7545"/>
    <cellStyle name="20% - Accent2 7 4 6" xfId="7546"/>
    <cellStyle name="20% - Accent2 7 4 7" xfId="7547"/>
    <cellStyle name="20% - Accent2 7 4 8" xfId="7548"/>
    <cellStyle name="20% - Accent2 7 4 9" xfId="7549"/>
    <cellStyle name="20% - Accent2 7 4_PNF Disclosure Summary 063011" xfId="7550"/>
    <cellStyle name="20% - Accent2 7 5" xfId="7551"/>
    <cellStyle name="20% - Accent2 7 5 10" xfId="7552"/>
    <cellStyle name="20% - Accent2 7 5 11" xfId="7553"/>
    <cellStyle name="20% - Accent2 7 5 12" xfId="7554"/>
    <cellStyle name="20% - Accent2 7 5 13" xfId="7555"/>
    <cellStyle name="20% - Accent2 7 5 14" xfId="7556"/>
    <cellStyle name="20% - Accent2 7 5 15" xfId="7557"/>
    <cellStyle name="20% - Accent2 7 5 16" xfId="7558"/>
    <cellStyle name="20% - Accent2 7 5 2" xfId="7559"/>
    <cellStyle name="20% - Accent2 7 5 2 10" xfId="7560"/>
    <cellStyle name="20% - Accent2 7 5 2 11" xfId="7561"/>
    <cellStyle name="20% - Accent2 7 5 2 12" xfId="7562"/>
    <cellStyle name="20% - Accent2 7 5 2 13" xfId="7563"/>
    <cellStyle name="20% - Accent2 7 5 2 14" xfId="7564"/>
    <cellStyle name="20% - Accent2 7 5 2 15" xfId="7565"/>
    <cellStyle name="20% - Accent2 7 5 2 2" xfId="7566"/>
    <cellStyle name="20% - Accent2 7 5 2 2 2" xfId="7567"/>
    <cellStyle name="20% - Accent2 7 5 2 2 2 2" xfId="7568"/>
    <cellStyle name="20% - Accent2 7 5 2 2 3" xfId="7569"/>
    <cellStyle name="20% - Accent2 7 5 2 3" xfId="7570"/>
    <cellStyle name="20% - Accent2 7 5 2 3 2" xfId="7571"/>
    <cellStyle name="20% - Accent2 7 5 2 3 2 2" xfId="7572"/>
    <cellStyle name="20% - Accent2 7 5 2 3 3" xfId="7573"/>
    <cellStyle name="20% - Accent2 7 5 2 4" xfId="7574"/>
    <cellStyle name="20% - Accent2 7 5 2 4 2" xfId="7575"/>
    <cellStyle name="20% - Accent2 7 5 2 5" xfId="7576"/>
    <cellStyle name="20% - Accent2 7 5 2 6" xfId="7577"/>
    <cellStyle name="20% - Accent2 7 5 2 7" xfId="7578"/>
    <cellStyle name="20% - Accent2 7 5 2 8" xfId="7579"/>
    <cellStyle name="20% - Accent2 7 5 2 9" xfId="7580"/>
    <cellStyle name="20% - Accent2 7 5 2_PNF Disclosure Summary 063011" xfId="7581"/>
    <cellStyle name="20% - Accent2 7 5 3" xfId="7582"/>
    <cellStyle name="20% - Accent2 7 5 3 2" xfId="7583"/>
    <cellStyle name="20% - Accent2 7 5 3 2 2" xfId="7584"/>
    <cellStyle name="20% - Accent2 7 5 3 3" xfId="7585"/>
    <cellStyle name="20% - Accent2 7 5 4" xfId="7586"/>
    <cellStyle name="20% - Accent2 7 5 4 2" xfId="7587"/>
    <cellStyle name="20% - Accent2 7 5 4 2 2" xfId="7588"/>
    <cellStyle name="20% - Accent2 7 5 4 3" xfId="7589"/>
    <cellStyle name="20% - Accent2 7 5 5" xfId="7590"/>
    <cellStyle name="20% - Accent2 7 5 5 2" xfId="7591"/>
    <cellStyle name="20% - Accent2 7 5 6" xfId="7592"/>
    <cellStyle name="20% - Accent2 7 5 7" xfId="7593"/>
    <cellStyle name="20% - Accent2 7 5 8" xfId="7594"/>
    <cellStyle name="20% - Accent2 7 5 9" xfId="7595"/>
    <cellStyle name="20% - Accent2 7 5_PNF Disclosure Summary 063011" xfId="7596"/>
    <cellStyle name="20% - Accent2 7 6" xfId="7597"/>
    <cellStyle name="20% - Accent2 7 6 10" xfId="7598"/>
    <cellStyle name="20% - Accent2 7 6 11" xfId="7599"/>
    <cellStyle name="20% - Accent2 7 6 12" xfId="7600"/>
    <cellStyle name="20% - Accent2 7 6 13" xfId="7601"/>
    <cellStyle name="20% - Accent2 7 6 14" xfId="7602"/>
    <cellStyle name="20% - Accent2 7 6 15" xfId="7603"/>
    <cellStyle name="20% - Accent2 7 6 16" xfId="7604"/>
    <cellStyle name="20% - Accent2 7 6 2" xfId="7605"/>
    <cellStyle name="20% - Accent2 7 6 2 10" xfId="7606"/>
    <cellStyle name="20% - Accent2 7 6 2 11" xfId="7607"/>
    <cellStyle name="20% - Accent2 7 6 2 12" xfId="7608"/>
    <cellStyle name="20% - Accent2 7 6 2 13" xfId="7609"/>
    <cellStyle name="20% - Accent2 7 6 2 14" xfId="7610"/>
    <cellStyle name="20% - Accent2 7 6 2 15" xfId="7611"/>
    <cellStyle name="20% - Accent2 7 6 2 2" xfId="7612"/>
    <cellStyle name="20% - Accent2 7 6 2 2 2" xfId="7613"/>
    <cellStyle name="20% - Accent2 7 6 2 2 2 2" xfId="7614"/>
    <cellStyle name="20% - Accent2 7 6 2 2 3" xfId="7615"/>
    <cellStyle name="20% - Accent2 7 6 2 3" xfId="7616"/>
    <cellStyle name="20% - Accent2 7 6 2 3 2" xfId="7617"/>
    <cellStyle name="20% - Accent2 7 6 2 3 2 2" xfId="7618"/>
    <cellStyle name="20% - Accent2 7 6 2 3 3" xfId="7619"/>
    <cellStyle name="20% - Accent2 7 6 2 4" xfId="7620"/>
    <cellStyle name="20% - Accent2 7 6 2 4 2" xfId="7621"/>
    <cellStyle name="20% - Accent2 7 6 2 5" xfId="7622"/>
    <cellStyle name="20% - Accent2 7 6 2 6" xfId="7623"/>
    <cellStyle name="20% - Accent2 7 6 2 7" xfId="7624"/>
    <cellStyle name="20% - Accent2 7 6 2 8" xfId="7625"/>
    <cellStyle name="20% - Accent2 7 6 2 9" xfId="7626"/>
    <cellStyle name="20% - Accent2 7 6 2_PNF Disclosure Summary 063011" xfId="7627"/>
    <cellStyle name="20% - Accent2 7 6 3" xfId="7628"/>
    <cellStyle name="20% - Accent2 7 6 3 2" xfId="7629"/>
    <cellStyle name="20% - Accent2 7 6 3 2 2" xfId="7630"/>
    <cellStyle name="20% - Accent2 7 6 3 3" xfId="7631"/>
    <cellStyle name="20% - Accent2 7 6 4" xfId="7632"/>
    <cellStyle name="20% - Accent2 7 6 4 2" xfId="7633"/>
    <cellStyle name="20% - Accent2 7 6 4 2 2" xfId="7634"/>
    <cellStyle name="20% - Accent2 7 6 4 3" xfId="7635"/>
    <cellStyle name="20% - Accent2 7 6 5" xfId="7636"/>
    <cellStyle name="20% - Accent2 7 6 5 2" xfId="7637"/>
    <cellStyle name="20% - Accent2 7 6 6" xfId="7638"/>
    <cellStyle name="20% - Accent2 7 6 7" xfId="7639"/>
    <cellStyle name="20% - Accent2 7 6 8" xfId="7640"/>
    <cellStyle name="20% - Accent2 7 6 9" xfId="7641"/>
    <cellStyle name="20% - Accent2 7 6_PNF Disclosure Summary 063011" xfId="7642"/>
    <cellStyle name="20% - Accent2 7 7" xfId="7643"/>
    <cellStyle name="20% - Accent2 7 7 10" xfId="7644"/>
    <cellStyle name="20% - Accent2 7 7 11" xfId="7645"/>
    <cellStyle name="20% - Accent2 7 7 12" xfId="7646"/>
    <cellStyle name="20% - Accent2 7 7 13" xfId="7647"/>
    <cellStyle name="20% - Accent2 7 7 14" xfId="7648"/>
    <cellStyle name="20% - Accent2 7 7 15" xfId="7649"/>
    <cellStyle name="20% - Accent2 7 7 16" xfId="7650"/>
    <cellStyle name="20% - Accent2 7 7 2" xfId="7651"/>
    <cellStyle name="20% - Accent2 7 7 2 10" xfId="7652"/>
    <cellStyle name="20% - Accent2 7 7 2 11" xfId="7653"/>
    <cellStyle name="20% - Accent2 7 7 2 12" xfId="7654"/>
    <cellStyle name="20% - Accent2 7 7 2 13" xfId="7655"/>
    <cellStyle name="20% - Accent2 7 7 2 14" xfId="7656"/>
    <cellStyle name="20% - Accent2 7 7 2 15" xfId="7657"/>
    <cellStyle name="20% - Accent2 7 7 2 2" xfId="7658"/>
    <cellStyle name="20% - Accent2 7 7 2 2 2" xfId="7659"/>
    <cellStyle name="20% - Accent2 7 7 2 2 2 2" xfId="7660"/>
    <cellStyle name="20% - Accent2 7 7 2 2 3" xfId="7661"/>
    <cellStyle name="20% - Accent2 7 7 2 3" xfId="7662"/>
    <cellStyle name="20% - Accent2 7 7 2 3 2" xfId="7663"/>
    <cellStyle name="20% - Accent2 7 7 2 3 2 2" xfId="7664"/>
    <cellStyle name="20% - Accent2 7 7 2 3 3" xfId="7665"/>
    <cellStyle name="20% - Accent2 7 7 2 4" xfId="7666"/>
    <cellStyle name="20% - Accent2 7 7 2 4 2" xfId="7667"/>
    <cellStyle name="20% - Accent2 7 7 2 5" xfId="7668"/>
    <cellStyle name="20% - Accent2 7 7 2 6" xfId="7669"/>
    <cellStyle name="20% - Accent2 7 7 2 7" xfId="7670"/>
    <cellStyle name="20% - Accent2 7 7 2 8" xfId="7671"/>
    <cellStyle name="20% - Accent2 7 7 2 9" xfId="7672"/>
    <cellStyle name="20% - Accent2 7 7 2_PNF Disclosure Summary 063011" xfId="7673"/>
    <cellStyle name="20% - Accent2 7 7 3" xfId="7674"/>
    <cellStyle name="20% - Accent2 7 7 3 2" xfId="7675"/>
    <cellStyle name="20% - Accent2 7 7 3 2 2" xfId="7676"/>
    <cellStyle name="20% - Accent2 7 7 3 3" xfId="7677"/>
    <cellStyle name="20% - Accent2 7 7 4" xfId="7678"/>
    <cellStyle name="20% - Accent2 7 7 4 2" xfId="7679"/>
    <cellStyle name="20% - Accent2 7 7 4 2 2" xfId="7680"/>
    <cellStyle name="20% - Accent2 7 7 4 3" xfId="7681"/>
    <cellStyle name="20% - Accent2 7 7 5" xfId="7682"/>
    <cellStyle name="20% - Accent2 7 7 5 2" xfId="7683"/>
    <cellStyle name="20% - Accent2 7 7 6" xfId="7684"/>
    <cellStyle name="20% - Accent2 7 7 7" xfId="7685"/>
    <cellStyle name="20% - Accent2 7 7 8" xfId="7686"/>
    <cellStyle name="20% - Accent2 7 7 9" xfId="7687"/>
    <cellStyle name="20% - Accent2 7 7_PNF Disclosure Summary 063011" xfId="7688"/>
    <cellStyle name="20% - Accent2 7 8" xfId="7689"/>
    <cellStyle name="20% - Accent2 7 8 10" xfId="7690"/>
    <cellStyle name="20% - Accent2 7 8 11" xfId="7691"/>
    <cellStyle name="20% - Accent2 7 8 12" xfId="7692"/>
    <cellStyle name="20% - Accent2 7 8 13" xfId="7693"/>
    <cellStyle name="20% - Accent2 7 8 14" xfId="7694"/>
    <cellStyle name="20% - Accent2 7 8 15" xfId="7695"/>
    <cellStyle name="20% - Accent2 7 8 2" xfId="7696"/>
    <cellStyle name="20% - Accent2 7 8 2 2" xfId="7697"/>
    <cellStyle name="20% - Accent2 7 8 2 2 2" xfId="7698"/>
    <cellStyle name="20% - Accent2 7 8 2 3" xfId="7699"/>
    <cellStyle name="20% - Accent2 7 8 3" xfId="7700"/>
    <cellStyle name="20% - Accent2 7 8 3 2" xfId="7701"/>
    <cellStyle name="20% - Accent2 7 8 3 2 2" xfId="7702"/>
    <cellStyle name="20% - Accent2 7 8 3 3" xfId="7703"/>
    <cellStyle name="20% - Accent2 7 8 4" xfId="7704"/>
    <cellStyle name="20% - Accent2 7 8 4 2" xfId="7705"/>
    <cellStyle name="20% - Accent2 7 8 5" xfId="7706"/>
    <cellStyle name="20% - Accent2 7 8 6" xfId="7707"/>
    <cellStyle name="20% - Accent2 7 8 7" xfId="7708"/>
    <cellStyle name="20% - Accent2 7 8 8" xfId="7709"/>
    <cellStyle name="20% - Accent2 7 8 9" xfId="7710"/>
    <cellStyle name="20% - Accent2 7 8_PNF Disclosure Summary 063011" xfId="7711"/>
    <cellStyle name="20% - Accent2 7 9" xfId="7712"/>
    <cellStyle name="20% - Accent2 7 9 2" xfId="7713"/>
    <cellStyle name="20% - Accent2 7 9 2 2" xfId="7714"/>
    <cellStyle name="20% - Accent2 7 9 3" xfId="7715"/>
    <cellStyle name="20% - Accent2 7_PNF Disclosure Summary 063011" xfId="7716"/>
    <cellStyle name="20% - Accent2 8" xfId="7717"/>
    <cellStyle name="20% - Accent2 8 10" xfId="7718"/>
    <cellStyle name="20% - Accent2 8 10 2" xfId="7719"/>
    <cellStyle name="20% - Accent2 8 10 2 2" xfId="7720"/>
    <cellStyle name="20% - Accent2 8 10 3" xfId="7721"/>
    <cellStyle name="20% - Accent2 8 11" xfId="7722"/>
    <cellStyle name="20% - Accent2 8 11 2" xfId="7723"/>
    <cellStyle name="20% - Accent2 8 12" xfId="7724"/>
    <cellStyle name="20% - Accent2 8 13" xfId="7725"/>
    <cellStyle name="20% - Accent2 8 14" xfId="7726"/>
    <cellStyle name="20% - Accent2 8 15" xfId="7727"/>
    <cellStyle name="20% - Accent2 8 16" xfId="7728"/>
    <cellStyle name="20% - Accent2 8 17" xfId="7729"/>
    <cellStyle name="20% - Accent2 8 18" xfId="7730"/>
    <cellStyle name="20% - Accent2 8 19" xfId="7731"/>
    <cellStyle name="20% - Accent2 8 2" xfId="7732"/>
    <cellStyle name="20% - Accent2 8 2 10" xfId="7733"/>
    <cellStyle name="20% - Accent2 8 2 11" xfId="7734"/>
    <cellStyle name="20% - Accent2 8 2 12" xfId="7735"/>
    <cellStyle name="20% - Accent2 8 2 13" xfId="7736"/>
    <cellStyle name="20% - Accent2 8 2 14" xfId="7737"/>
    <cellStyle name="20% - Accent2 8 2 15" xfId="7738"/>
    <cellStyle name="20% - Accent2 8 2 16" xfId="7739"/>
    <cellStyle name="20% - Accent2 8 2 2" xfId="7740"/>
    <cellStyle name="20% - Accent2 8 2 2 10" xfId="7741"/>
    <cellStyle name="20% - Accent2 8 2 2 11" xfId="7742"/>
    <cellStyle name="20% - Accent2 8 2 2 12" xfId="7743"/>
    <cellStyle name="20% - Accent2 8 2 2 13" xfId="7744"/>
    <cellStyle name="20% - Accent2 8 2 2 14" xfId="7745"/>
    <cellStyle name="20% - Accent2 8 2 2 15" xfId="7746"/>
    <cellStyle name="20% - Accent2 8 2 2 2" xfId="7747"/>
    <cellStyle name="20% - Accent2 8 2 2 2 2" xfId="7748"/>
    <cellStyle name="20% - Accent2 8 2 2 2 2 2" xfId="7749"/>
    <cellStyle name="20% - Accent2 8 2 2 2 3" xfId="7750"/>
    <cellStyle name="20% - Accent2 8 2 2 3" xfId="7751"/>
    <cellStyle name="20% - Accent2 8 2 2 3 2" xfId="7752"/>
    <cellStyle name="20% - Accent2 8 2 2 3 2 2" xfId="7753"/>
    <cellStyle name="20% - Accent2 8 2 2 3 3" xfId="7754"/>
    <cellStyle name="20% - Accent2 8 2 2 4" xfId="7755"/>
    <cellStyle name="20% - Accent2 8 2 2 4 2" xfId="7756"/>
    <cellStyle name="20% - Accent2 8 2 2 5" xfId="7757"/>
    <cellStyle name="20% - Accent2 8 2 2 6" xfId="7758"/>
    <cellStyle name="20% - Accent2 8 2 2 7" xfId="7759"/>
    <cellStyle name="20% - Accent2 8 2 2 8" xfId="7760"/>
    <cellStyle name="20% - Accent2 8 2 2 9" xfId="7761"/>
    <cellStyle name="20% - Accent2 8 2 2_PNF Disclosure Summary 063011" xfId="7762"/>
    <cellStyle name="20% - Accent2 8 2 3" xfId="7763"/>
    <cellStyle name="20% - Accent2 8 2 3 2" xfId="7764"/>
    <cellStyle name="20% - Accent2 8 2 3 2 2" xfId="7765"/>
    <cellStyle name="20% - Accent2 8 2 3 3" xfId="7766"/>
    <cellStyle name="20% - Accent2 8 2 4" xfId="7767"/>
    <cellStyle name="20% - Accent2 8 2 4 2" xfId="7768"/>
    <cellStyle name="20% - Accent2 8 2 4 2 2" xfId="7769"/>
    <cellStyle name="20% - Accent2 8 2 4 3" xfId="7770"/>
    <cellStyle name="20% - Accent2 8 2 5" xfId="7771"/>
    <cellStyle name="20% - Accent2 8 2 5 2" xfId="7772"/>
    <cellStyle name="20% - Accent2 8 2 6" xfId="7773"/>
    <cellStyle name="20% - Accent2 8 2 7" xfId="7774"/>
    <cellStyle name="20% - Accent2 8 2 8" xfId="7775"/>
    <cellStyle name="20% - Accent2 8 2 9" xfId="7776"/>
    <cellStyle name="20% - Accent2 8 2_PNF Disclosure Summary 063011" xfId="7777"/>
    <cellStyle name="20% - Accent2 8 20" xfId="7778"/>
    <cellStyle name="20% - Accent2 8 21" xfId="7779"/>
    <cellStyle name="20% - Accent2 8 22" xfId="7780"/>
    <cellStyle name="20% - Accent2 8 3" xfId="7781"/>
    <cellStyle name="20% - Accent2 8 3 10" xfId="7782"/>
    <cellStyle name="20% - Accent2 8 3 11" xfId="7783"/>
    <cellStyle name="20% - Accent2 8 3 12" xfId="7784"/>
    <cellStyle name="20% - Accent2 8 3 13" xfId="7785"/>
    <cellStyle name="20% - Accent2 8 3 14" xfId="7786"/>
    <cellStyle name="20% - Accent2 8 3 15" xfId="7787"/>
    <cellStyle name="20% - Accent2 8 3 16" xfId="7788"/>
    <cellStyle name="20% - Accent2 8 3 2" xfId="7789"/>
    <cellStyle name="20% - Accent2 8 3 2 10" xfId="7790"/>
    <cellStyle name="20% - Accent2 8 3 2 11" xfId="7791"/>
    <cellStyle name="20% - Accent2 8 3 2 12" xfId="7792"/>
    <cellStyle name="20% - Accent2 8 3 2 13" xfId="7793"/>
    <cellStyle name="20% - Accent2 8 3 2 14" xfId="7794"/>
    <cellStyle name="20% - Accent2 8 3 2 15" xfId="7795"/>
    <cellStyle name="20% - Accent2 8 3 2 2" xfId="7796"/>
    <cellStyle name="20% - Accent2 8 3 2 2 2" xfId="7797"/>
    <cellStyle name="20% - Accent2 8 3 2 2 2 2" xfId="7798"/>
    <cellStyle name="20% - Accent2 8 3 2 2 3" xfId="7799"/>
    <cellStyle name="20% - Accent2 8 3 2 3" xfId="7800"/>
    <cellStyle name="20% - Accent2 8 3 2 3 2" xfId="7801"/>
    <cellStyle name="20% - Accent2 8 3 2 3 2 2" xfId="7802"/>
    <cellStyle name="20% - Accent2 8 3 2 3 3" xfId="7803"/>
    <cellStyle name="20% - Accent2 8 3 2 4" xfId="7804"/>
    <cellStyle name="20% - Accent2 8 3 2 4 2" xfId="7805"/>
    <cellStyle name="20% - Accent2 8 3 2 5" xfId="7806"/>
    <cellStyle name="20% - Accent2 8 3 2 6" xfId="7807"/>
    <cellStyle name="20% - Accent2 8 3 2 7" xfId="7808"/>
    <cellStyle name="20% - Accent2 8 3 2 8" xfId="7809"/>
    <cellStyle name="20% - Accent2 8 3 2 9" xfId="7810"/>
    <cellStyle name="20% - Accent2 8 3 2_PNF Disclosure Summary 063011" xfId="7811"/>
    <cellStyle name="20% - Accent2 8 3 3" xfId="7812"/>
    <cellStyle name="20% - Accent2 8 3 3 2" xfId="7813"/>
    <cellStyle name="20% - Accent2 8 3 3 2 2" xfId="7814"/>
    <cellStyle name="20% - Accent2 8 3 3 3" xfId="7815"/>
    <cellStyle name="20% - Accent2 8 3 4" xfId="7816"/>
    <cellStyle name="20% - Accent2 8 3 4 2" xfId="7817"/>
    <cellStyle name="20% - Accent2 8 3 4 2 2" xfId="7818"/>
    <cellStyle name="20% - Accent2 8 3 4 3" xfId="7819"/>
    <cellStyle name="20% - Accent2 8 3 5" xfId="7820"/>
    <cellStyle name="20% - Accent2 8 3 5 2" xfId="7821"/>
    <cellStyle name="20% - Accent2 8 3 6" xfId="7822"/>
    <cellStyle name="20% - Accent2 8 3 7" xfId="7823"/>
    <cellStyle name="20% - Accent2 8 3 8" xfId="7824"/>
    <cellStyle name="20% - Accent2 8 3 9" xfId="7825"/>
    <cellStyle name="20% - Accent2 8 3_PNF Disclosure Summary 063011" xfId="7826"/>
    <cellStyle name="20% - Accent2 8 4" xfId="7827"/>
    <cellStyle name="20% - Accent2 8 4 10" xfId="7828"/>
    <cellStyle name="20% - Accent2 8 4 11" xfId="7829"/>
    <cellStyle name="20% - Accent2 8 4 12" xfId="7830"/>
    <cellStyle name="20% - Accent2 8 4 13" xfId="7831"/>
    <cellStyle name="20% - Accent2 8 4 14" xfId="7832"/>
    <cellStyle name="20% - Accent2 8 4 15" xfId="7833"/>
    <cellStyle name="20% - Accent2 8 4 16" xfId="7834"/>
    <cellStyle name="20% - Accent2 8 4 2" xfId="7835"/>
    <cellStyle name="20% - Accent2 8 4 2 10" xfId="7836"/>
    <cellStyle name="20% - Accent2 8 4 2 11" xfId="7837"/>
    <cellStyle name="20% - Accent2 8 4 2 12" xfId="7838"/>
    <cellStyle name="20% - Accent2 8 4 2 13" xfId="7839"/>
    <cellStyle name="20% - Accent2 8 4 2 14" xfId="7840"/>
    <cellStyle name="20% - Accent2 8 4 2 15" xfId="7841"/>
    <cellStyle name="20% - Accent2 8 4 2 2" xfId="7842"/>
    <cellStyle name="20% - Accent2 8 4 2 2 2" xfId="7843"/>
    <cellStyle name="20% - Accent2 8 4 2 2 2 2" xfId="7844"/>
    <cellStyle name="20% - Accent2 8 4 2 2 3" xfId="7845"/>
    <cellStyle name="20% - Accent2 8 4 2 3" xfId="7846"/>
    <cellStyle name="20% - Accent2 8 4 2 3 2" xfId="7847"/>
    <cellStyle name="20% - Accent2 8 4 2 3 2 2" xfId="7848"/>
    <cellStyle name="20% - Accent2 8 4 2 3 3" xfId="7849"/>
    <cellStyle name="20% - Accent2 8 4 2 4" xfId="7850"/>
    <cellStyle name="20% - Accent2 8 4 2 4 2" xfId="7851"/>
    <cellStyle name="20% - Accent2 8 4 2 5" xfId="7852"/>
    <cellStyle name="20% - Accent2 8 4 2 6" xfId="7853"/>
    <cellStyle name="20% - Accent2 8 4 2 7" xfId="7854"/>
    <cellStyle name="20% - Accent2 8 4 2 8" xfId="7855"/>
    <cellStyle name="20% - Accent2 8 4 2 9" xfId="7856"/>
    <cellStyle name="20% - Accent2 8 4 2_PNF Disclosure Summary 063011" xfId="7857"/>
    <cellStyle name="20% - Accent2 8 4 3" xfId="7858"/>
    <cellStyle name="20% - Accent2 8 4 3 2" xfId="7859"/>
    <cellStyle name="20% - Accent2 8 4 3 2 2" xfId="7860"/>
    <cellStyle name="20% - Accent2 8 4 3 3" xfId="7861"/>
    <cellStyle name="20% - Accent2 8 4 4" xfId="7862"/>
    <cellStyle name="20% - Accent2 8 4 4 2" xfId="7863"/>
    <cellStyle name="20% - Accent2 8 4 4 2 2" xfId="7864"/>
    <cellStyle name="20% - Accent2 8 4 4 3" xfId="7865"/>
    <cellStyle name="20% - Accent2 8 4 5" xfId="7866"/>
    <cellStyle name="20% - Accent2 8 4 5 2" xfId="7867"/>
    <cellStyle name="20% - Accent2 8 4 6" xfId="7868"/>
    <cellStyle name="20% - Accent2 8 4 7" xfId="7869"/>
    <cellStyle name="20% - Accent2 8 4 8" xfId="7870"/>
    <cellStyle name="20% - Accent2 8 4 9" xfId="7871"/>
    <cellStyle name="20% - Accent2 8 4_PNF Disclosure Summary 063011" xfId="7872"/>
    <cellStyle name="20% - Accent2 8 5" xfId="7873"/>
    <cellStyle name="20% - Accent2 8 5 10" xfId="7874"/>
    <cellStyle name="20% - Accent2 8 5 11" xfId="7875"/>
    <cellStyle name="20% - Accent2 8 5 12" xfId="7876"/>
    <cellStyle name="20% - Accent2 8 5 13" xfId="7877"/>
    <cellStyle name="20% - Accent2 8 5 14" xfId="7878"/>
    <cellStyle name="20% - Accent2 8 5 15" xfId="7879"/>
    <cellStyle name="20% - Accent2 8 5 16" xfId="7880"/>
    <cellStyle name="20% - Accent2 8 5 2" xfId="7881"/>
    <cellStyle name="20% - Accent2 8 5 2 10" xfId="7882"/>
    <cellStyle name="20% - Accent2 8 5 2 11" xfId="7883"/>
    <cellStyle name="20% - Accent2 8 5 2 12" xfId="7884"/>
    <cellStyle name="20% - Accent2 8 5 2 13" xfId="7885"/>
    <cellStyle name="20% - Accent2 8 5 2 14" xfId="7886"/>
    <cellStyle name="20% - Accent2 8 5 2 15" xfId="7887"/>
    <cellStyle name="20% - Accent2 8 5 2 2" xfId="7888"/>
    <cellStyle name="20% - Accent2 8 5 2 2 2" xfId="7889"/>
    <cellStyle name="20% - Accent2 8 5 2 2 2 2" xfId="7890"/>
    <cellStyle name="20% - Accent2 8 5 2 2 3" xfId="7891"/>
    <cellStyle name="20% - Accent2 8 5 2 3" xfId="7892"/>
    <cellStyle name="20% - Accent2 8 5 2 3 2" xfId="7893"/>
    <cellStyle name="20% - Accent2 8 5 2 3 2 2" xfId="7894"/>
    <cellStyle name="20% - Accent2 8 5 2 3 3" xfId="7895"/>
    <cellStyle name="20% - Accent2 8 5 2 4" xfId="7896"/>
    <cellStyle name="20% - Accent2 8 5 2 4 2" xfId="7897"/>
    <cellStyle name="20% - Accent2 8 5 2 5" xfId="7898"/>
    <cellStyle name="20% - Accent2 8 5 2 6" xfId="7899"/>
    <cellStyle name="20% - Accent2 8 5 2 7" xfId="7900"/>
    <cellStyle name="20% - Accent2 8 5 2 8" xfId="7901"/>
    <cellStyle name="20% - Accent2 8 5 2 9" xfId="7902"/>
    <cellStyle name="20% - Accent2 8 5 2_PNF Disclosure Summary 063011" xfId="7903"/>
    <cellStyle name="20% - Accent2 8 5 3" xfId="7904"/>
    <cellStyle name="20% - Accent2 8 5 3 2" xfId="7905"/>
    <cellStyle name="20% - Accent2 8 5 3 2 2" xfId="7906"/>
    <cellStyle name="20% - Accent2 8 5 3 3" xfId="7907"/>
    <cellStyle name="20% - Accent2 8 5 4" xfId="7908"/>
    <cellStyle name="20% - Accent2 8 5 4 2" xfId="7909"/>
    <cellStyle name="20% - Accent2 8 5 4 2 2" xfId="7910"/>
    <cellStyle name="20% - Accent2 8 5 4 3" xfId="7911"/>
    <cellStyle name="20% - Accent2 8 5 5" xfId="7912"/>
    <cellStyle name="20% - Accent2 8 5 5 2" xfId="7913"/>
    <cellStyle name="20% - Accent2 8 5 6" xfId="7914"/>
    <cellStyle name="20% - Accent2 8 5 7" xfId="7915"/>
    <cellStyle name="20% - Accent2 8 5 8" xfId="7916"/>
    <cellStyle name="20% - Accent2 8 5 9" xfId="7917"/>
    <cellStyle name="20% - Accent2 8 5_PNF Disclosure Summary 063011" xfId="7918"/>
    <cellStyle name="20% - Accent2 8 6" xfId="7919"/>
    <cellStyle name="20% - Accent2 8 6 10" xfId="7920"/>
    <cellStyle name="20% - Accent2 8 6 11" xfId="7921"/>
    <cellStyle name="20% - Accent2 8 6 12" xfId="7922"/>
    <cellStyle name="20% - Accent2 8 6 13" xfId="7923"/>
    <cellStyle name="20% - Accent2 8 6 14" xfId="7924"/>
    <cellStyle name="20% - Accent2 8 6 15" xfId="7925"/>
    <cellStyle name="20% - Accent2 8 6 16" xfId="7926"/>
    <cellStyle name="20% - Accent2 8 6 2" xfId="7927"/>
    <cellStyle name="20% - Accent2 8 6 2 10" xfId="7928"/>
    <cellStyle name="20% - Accent2 8 6 2 11" xfId="7929"/>
    <cellStyle name="20% - Accent2 8 6 2 12" xfId="7930"/>
    <cellStyle name="20% - Accent2 8 6 2 13" xfId="7931"/>
    <cellStyle name="20% - Accent2 8 6 2 14" xfId="7932"/>
    <cellStyle name="20% - Accent2 8 6 2 15" xfId="7933"/>
    <cellStyle name="20% - Accent2 8 6 2 2" xfId="7934"/>
    <cellStyle name="20% - Accent2 8 6 2 2 2" xfId="7935"/>
    <cellStyle name="20% - Accent2 8 6 2 2 2 2" xfId="7936"/>
    <cellStyle name="20% - Accent2 8 6 2 2 3" xfId="7937"/>
    <cellStyle name="20% - Accent2 8 6 2 3" xfId="7938"/>
    <cellStyle name="20% - Accent2 8 6 2 3 2" xfId="7939"/>
    <cellStyle name="20% - Accent2 8 6 2 3 2 2" xfId="7940"/>
    <cellStyle name="20% - Accent2 8 6 2 3 3" xfId="7941"/>
    <cellStyle name="20% - Accent2 8 6 2 4" xfId="7942"/>
    <cellStyle name="20% - Accent2 8 6 2 4 2" xfId="7943"/>
    <cellStyle name="20% - Accent2 8 6 2 5" xfId="7944"/>
    <cellStyle name="20% - Accent2 8 6 2 6" xfId="7945"/>
    <cellStyle name="20% - Accent2 8 6 2 7" xfId="7946"/>
    <cellStyle name="20% - Accent2 8 6 2 8" xfId="7947"/>
    <cellStyle name="20% - Accent2 8 6 2 9" xfId="7948"/>
    <cellStyle name="20% - Accent2 8 6 2_PNF Disclosure Summary 063011" xfId="7949"/>
    <cellStyle name="20% - Accent2 8 6 3" xfId="7950"/>
    <cellStyle name="20% - Accent2 8 6 3 2" xfId="7951"/>
    <cellStyle name="20% - Accent2 8 6 3 2 2" xfId="7952"/>
    <cellStyle name="20% - Accent2 8 6 3 3" xfId="7953"/>
    <cellStyle name="20% - Accent2 8 6 4" xfId="7954"/>
    <cellStyle name="20% - Accent2 8 6 4 2" xfId="7955"/>
    <cellStyle name="20% - Accent2 8 6 4 2 2" xfId="7956"/>
    <cellStyle name="20% - Accent2 8 6 4 3" xfId="7957"/>
    <cellStyle name="20% - Accent2 8 6 5" xfId="7958"/>
    <cellStyle name="20% - Accent2 8 6 5 2" xfId="7959"/>
    <cellStyle name="20% - Accent2 8 6 6" xfId="7960"/>
    <cellStyle name="20% - Accent2 8 6 7" xfId="7961"/>
    <cellStyle name="20% - Accent2 8 6 8" xfId="7962"/>
    <cellStyle name="20% - Accent2 8 6 9" xfId="7963"/>
    <cellStyle name="20% - Accent2 8 6_PNF Disclosure Summary 063011" xfId="7964"/>
    <cellStyle name="20% - Accent2 8 7" xfId="7965"/>
    <cellStyle name="20% - Accent2 8 7 10" xfId="7966"/>
    <cellStyle name="20% - Accent2 8 7 11" xfId="7967"/>
    <cellStyle name="20% - Accent2 8 7 12" xfId="7968"/>
    <cellStyle name="20% - Accent2 8 7 13" xfId="7969"/>
    <cellStyle name="20% - Accent2 8 7 14" xfId="7970"/>
    <cellStyle name="20% - Accent2 8 7 15" xfId="7971"/>
    <cellStyle name="20% - Accent2 8 7 16" xfId="7972"/>
    <cellStyle name="20% - Accent2 8 7 2" xfId="7973"/>
    <cellStyle name="20% - Accent2 8 7 2 10" xfId="7974"/>
    <cellStyle name="20% - Accent2 8 7 2 11" xfId="7975"/>
    <cellStyle name="20% - Accent2 8 7 2 12" xfId="7976"/>
    <cellStyle name="20% - Accent2 8 7 2 13" xfId="7977"/>
    <cellStyle name="20% - Accent2 8 7 2 14" xfId="7978"/>
    <cellStyle name="20% - Accent2 8 7 2 15" xfId="7979"/>
    <cellStyle name="20% - Accent2 8 7 2 2" xfId="7980"/>
    <cellStyle name="20% - Accent2 8 7 2 2 2" xfId="7981"/>
    <cellStyle name="20% - Accent2 8 7 2 2 2 2" xfId="7982"/>
    <cellStyle name="20% - Accent2 8 7 2 2 3" xfId="7983"/>
    <cellStyle name="20% - Accent2 8 7 2 3" xfId="7984"/>
    <cellStyle name="20% - Accent2 8 7 2 3 2" xfId="7985"/>
    <cellStyle name="20% - Accent2 8 7 2 3 2 2" xfId="7986"/>
    <cellStyle name="20% - Accent2 8 7 2 3 3" xfId="7987"/>
    <cellStyle name="20% - Accent2 8 7 2 4" xfId="7988"/>
    <cellStyle name="20% - Accent2 8 7 2 4 2" xfId="7989"/>
    <cellStyle name="20% - Accent2 8 7 2 5" xfId="7990"/>
    <cellStyle name="20% - Accent2 8 7 2 6" xfId="7991"/>
    <cellStyle name="20% - Accent2 8 7 2 7" xfId="7992"/>
    <cellStyle name="20% - Accent2 8 7 2 8" xfId="7993"/>
    <cellStyle name="20% - Accent2 8 7 2 9" xfId="7994"/>
    <cellStyle name="20% - Accent2 8 7 2_PNF Disclosure Summary 063011" xfId="7995"/>
    <cellStyle name="20% - Accent2 8 7 3" xfId="7996"/>
    <cellStyle name="20% - Accent2 8 7 3 2" xfId="7997"/>
    <cellStyle name="20% - Accent2 8 7 3 2 2" xfId="7998"/>
    <cellStyle name="20% - Accent2 8 7 3 3" xfId="7999"/>
    <cellStyle name="20% - Accent2 8 7 4" xfId="8000"/>
    <cellStyle name="20% - Accent2 8 7 4 2" xfId="8001"/>
    <cellStyle name="20% - Accent2 8 7 4 2 2" xfId="8002"/>
    <cellStyle name="20% - Accent2 8 7 4 3" xfId="8003"/>
    <cellStyle name="20% - Accent2 8 7 5" xfId="8004"/>
    <cellStyle name="20% - Accent2 8 7 5 2" xfId="8005"/>
    <cellStyle name="20% - Accent2 8 7 6" xfId="8006"/>
    <cellStyle name="20% - Accent2 8 7 7" xfId="8007"/>
    <cellStyle name="20% - Accent2 8 7 8" xfId="8008"/>
    <cellStyle name="20% - Accent2 8 7 9" xfId="8009"/>
    <cellStyle name="20% - Accent2 8 7_PNF Disclosure Summary 063011" xfId="8010"/>
    <cellStyle name="20% - Accent2 8 8" xfId="8011"/>
    <cellStyle name="20% - Accent2 8 8 10" xfId="8012"/>
    <cellStyle name="20% - Accent2 8 8 11" xfId="8013"/>
    <cellStyle name="20% - Accent2 8 8 12" xfId="8014"/>
    <cellStyle name="20% - Accent2 8 8 13" xfId="8015"/>
    <cellStyle name="20% - Accent2 8 8 14" xfId="8016"/>
    <cellStyle name="20% - Accent2 8 8 15" xfId="8017"/>
    <cellStyle name="20% - Accent2 8 8 2" xfId="8018"/>
    <cellStyle name="20% - Accent2 8 8 2 2" xfId="8019"/>
    <cellStyle name="20% - Accent2 8 8 2 2 2" xfId="8020"/>
    <cellStyle name="20% - Accent2 8 8 2 3" xfId="8021"/>
    <cellStyle name="20% - Accent2 8 8 3" xfId="8022"/>
    <cellStyle name="20% - Accent2 8 8 3 2" xfId="8023"/>
    <cellStyle name="20% - Accent2 8 8 3 2 2" xfId="8024"/>
    <cellStyle name="20% - Accent2 8 8 3 3" xfId="8025"/>
    <cellStyle name="20% - Accent2 8 8 4" xfId="8026"/>
    <cellStyle name="20% - Accent2 8 8 4 2" xfId="8027"/>
    <cellStyle name="20% - Accent2 8 8 5" xfId="8028"/>
    <cellStyle name="20% - Accent2 8 8 6" xfId="8029"/>
    <cellStyle name="20% - Accent2 8 8 7" xfId="8030"/>
    <cellStyle name="20% - Accent2 8 8 8" xfId="8031"/>
    <cellStyle name="20% - Accent2 8 8 9" xfId="8032"/>
    <cellStyle name="20% - Accent2 8 8_PNF Disclosure Summary 063011" xfId="8033"/>
    <cellStyle name="20% - Accent2 8 9" xfId="8034"/>
    <cellStyle name="20% - Accent2 8 9 2" xfId="8035"/>
    <cellStyle name="20% - Accent2 8 9 2 2" xfId="8036"/>
    <cellStyle name="20% - Accent2 8 9 3" xfId="8037"/>
    <cellStyle name="20% - Accent2 8_PNF Disclosure Summary 063011" xfId="8038"/>
    <cellStyle name="20% - Accent2 9" xfId="8039"/>
    <cellStyle name="20% - Accent2 9 10" xfId="8040"/>
    <cellStyle name="20% - Accent2 9 10 2" xfId="8041"/>
    <cellStyle name="20% - Accent2 9 10 2 2" xfId="8042"/>
    <cellStyle name="20% - Accent2 9 10 3" xfId="8043"/>
    <cellStyle name="20% - Accent2 9 11" xfId="8044"/>
    <cellStyle name="20% - Accent2 9 11 2" xfId="8045"/>
    <cellStyle name="20% - Accent2 9 12" xfId="8046"/>
    <cellStyle name="20% - Accent2 9 13" xfId="8047"/>
    <cellStyle name="20% - Accent2 9 14" xfId="8048"/>
    <cellStyle name="20% - Accent2 9 15" xfId="8049"/>
    <cellStyle name="20% - Accent2 9 16" xfId="8050"/>
    <cellStyle name="20% - Accent2 9 17" xfId="8051"/>
    <cellStyle name="20% - Accent2 9 18" xfId="8052"/>
    <cellStyle name="20% - Accent2 9 19" xfId="8053"/>
    <cellStyle name="20% - Accent2 9 2" xfId="8054"/>
    <cellStyle name="20% - Accent2 9 2 10" xfId="8055"/>
    <cellStyle name="20% - Accent2 9 2 11" xfId="8056"/>
    <cellStyle name="20% - Accent2 9 2 12" xfId="8057"/>
    <cellStyle name="20% - Accent2 9 2 13" xfId="8058"/>
    <cellStyle name="20% - Accent2 9 2 14" xfId="8059"/>
    <cellStyle name="20% - Accent2 9 2 15" xfId="8060"/>
    <cellStyle name="20% - Accent2 9 2 16" xfId="8061"/>
    <cellStyle name="20% - Accent2 9 2 2" xfId="8062"/>
    <cellStyle name="20% - Accent2 9 2 2 10" xfId="8063"/>
    <cellStyle name="20% - Accent2 9 2 2 11" xfId="8064"/>
    <cellStyle name="20% - Accent2 9 2 2 12" xfId="8065"/>
    <cellStyle name="20% - Accent2 9 2 2 13" xfId="8066"/>
    <cellStyle name="20% - Accent2 9 2 2 14" xfId="8067"/>
    <cellStyle name="20% - Accent2 9 2 2 15" xfId="8068"/>
    <cellStyle name="20% - Accent2 9 2 2 2" xfId="8069"/>
    <cellStyle name="20% - Accent2 9 2 2 2 2" xfId="8070"/>
    <cellStyle name="20% - Accent2 9 2 2 2 2 2" xfId="8071"/>
    <cellStyle name="20% - Accent2 9 2 2 2 3" xfId="8072"/>
    <cellStyle name="20% - Accent2 9 2 2 3" xfId="8073"/>
    <cellStyle name="20% - Accent2 9 2 2 3 2" xfId="8074"/>
    <cellStyle name="20% - Accent2 9 2 2 3 2 2" xfId="8075"/>
    <cellStyle name="20% - Accent2 9 2 2 3 3" xfId="8076"/>
    <cellStyle name="20% - Accent2 9 2 2 4" xfId="8077"/>
    <cellStyle name="20% - Accent2 9 2 2 4 2" xfId="8078"/>
    <cellStyle name="20% - Accent2 9 2 2 5" xfId="8079"/>
    <cellStyle name="20% - Accent2 9 2 2 6" xfId="8080"/>
    <cellStyle name="20% - Accent2 9 2 2 7" xfId="8081"/>
    <cellStyle name="20% - Accent2 9 2 2 8" xfId="8082"/>
    <cellStyle name="20% - Accent2 9 2 2 9" xfId="8083"/>
    <cellStyle name="20% - Accent2 9 2 2_PNF Disclosure Summary 063011" xfId="8084"/>
    <cellStyle name="20% - Accent2 9 2 3" xfId="8085"/>
    <cellStyle name="20% - Accent2 9 2 3 2" xfId="8086"/>
    <cellStyle name="20% - Accent2 9 2 3 2 2" xfId="8087"/>
    <cellStyle name="20% - Accent2 9 2 3 3" xfId="8088"/>
    <cellStyle name="20% - Accent2 9 2 4" xfId="8089"/>
    <cellStyle name="20% - Accent2 9 2 4 2" xfId="8090"/>
    <cellStyle name="20% - Accent2 9 2 4 2 2" xfId="8091"/>
    <cellStyle name="20% - Accent2 9 2 4 3" xfId="8092"/>
    <cellStyle name="20% - Accent2 9 2 5" xfId="8093"/>
    <cellStyle name="20% - Accent2 9 2 5 2" xfId="8094"/>
    <cellStyle name="20% - Accent2 9 2 6" xfId="8095"/>
    <cellStyle name="20% - Accent2 9 2 7" xfId="8096"/>
    <cellStyle name="20% - Accent2 9 2 8" xfId="8097"/>
    <cellStyle name="20% - Accent2 9 2 9" xfId="8098"/>
    <cellStyle name="20% - Accent2 9 2_PNF Disclosure Summary 063011" xfId="8099"/>
    <cellStyle name="20% - Accent2 9 20" xfId="8100"/>
    <cellStyle name="20% - Accent2 9 21" xfId="8101"/>
    <cellStyle name="20% - Accent2 9 22" xfId="8102"/>
    <cellStyle name="20% - Accent2 9 3" xfId="8103"/>
    <cellStyle name="20% - Accent2 9 3 10" xfId="8104"/>
    <cellStyle name="20% - Accent2 9 3 11" xfId="8105"/>
    <cellStyle name="20% - Accent2 9 3 12" xfId="8106"/>
    <cellStyle name="20% - Accent2 9 3 13" xfId="8107"/>
    <cellStyle name="20% - Accent2 9 3 14" xfId="8108"/>
    <cellStyle name="20% - Accent2 9 3 15" xfId="8109"/>
    <cellStyle name="20% - Accent2 9 3 16" xfId="8110"/>
    <cellStyle name="20% - Accent2 9 3 2" xfId="8111"/>
    <cellStyle name="20% - Accent2 9 3 2 10" xfId="8112"/>
    <cellStyle name="20% - Accent2 9 3 2 11" xfId="8113"/>
    <cellStyle name="20% - Accent2 9 3 2 12" xfId="8114"/>
    <cellStyle name="20% - Accent2 9 3 2 13" xfId="8115"/>
    <cellStyle name="20% - Accent2 9 3 2 14" xfId="8116"/>
    <cellStyle name="20% - Accent2 9 3 2 15" xfId="8117"/>
    <cellStyle name="20% - Accent2 9 3 2 2" xfId="8118"/>
    <cellStyle name="20% - Accent2 9 3 2 2 2" xfId="8119"/>
    <cellStyle name="20% - Accent2 9 3 2 2 2 2" xfId="8120"/>
    <cellStyle name="20% - Accent2 9 3 2 2 3" xfId="8121"/>
    <cellStyle name="20% - Accent2 9 3 2 3" xfId="8122"/>
    <cellStyle name="20% - Accent2 9 3 2 3 2" xfId="8123"/>
    <cellStyle name="20% - Accent2 9 3 2 3 2 2" xfId="8124"/>
    <cellStyle name="20% - Accent2 9 3 2 3 3" xfId="8125"/>
    <cellStyle name="20% - Accent2 9 3 2 4" xfId="8126"/>
    <cellStyle name="20% - Accent2 9 3 2 4 2" xfId="8127"/>
    <cellStyle name="20% - Accent2 9 3 2 5" xfId="8128"/>
    <cellStyle name="20% - Accent2 9 3 2 6" xfId="8129"/>
    <cellStyle name="20% - Accent2 9 3 2 7" xfId="8130"/>
    <cellStyle name="20% - Accent2 9 3 2 8" xfId="8131"/>
    <cellStyle name="20% - Accent2 9 3 2 9" xfId="8132"/>
    <cellStyle name="20% - Accent2 9 3 2_PNF Disclosure Summary 063011" xfId="8133"/>
    <cellStyle name="20% - Accent2 9 3 3" xfId="8134"/>
    <cellStyle name="20% - Accent2 9 3 3 2" xfId="8135"/>
    <cellStyle name="20% - Accent2 9 3 3 2 2" xfId="8136"/>
    <cellStyle name="20% - Accent2 9 3 3 3" xfId="8137"/>
    <cellStyle name="20% - Accent2 9 3 4" xfId="8138"/>
    <cellStyle name="20% - Accent2 9 3 4 2" xfId="8139"/>
    <cellStyle name="20% - Accent2 9 3 4 2 2" xfId="8140"/>
    <cellStyle name="20% - Accent2 9 3 4 3" xfId="8141"/>
    <cellStyle name="20% - Accent2 9 3 5" xfId="8142"/>
    <cellStyle name="20% - Accent2 9 3 5 2" xfId="8143"/>
    <cellStyle name="20% - Accent2 9 3 6" xfId="8144"/>
    <cellStyle name="20% - Accent2 9 3 7" xfId="8145"/>
    <cellStyle name="20% - Accent2 9 3 8" xfId="8146"/>
    <cellStyle name="20% - Accent2 9 3 9" xfId="8147"/>
    <cellStyle name="20% - Accent2 9 3_PNF Disclosure Summary 063011" xfId="8148"/>
    <cellStyle name="20% - Accent2 9 4" xfId="8149"/>
    <cellStyle name="20% - Accent2 9 4 10" xfId="8150"/>
    <cellStyle name="20% - Accent2 9 4 11" xfId="8151"/>
    <cellStyle name="20% - Accent2 9 4 12" xfId="8152"/>
    <cellStyle name="20% - Accent2 9 4 13" xfId="8153"/>
    <cellStyle name="20% - Accent2 9 4 14" xfId="8154"/>
    <cellStyle name="20% - Accent2 9 4 15" xfId="8155"/>
    <cellStyle name="20% - Accent2 9 4 16" xfId="8156"/>
    <cellStyle name="20% - Accent2 9 4 2" xfId="8157"/>
    <cellStyle name="20% - Accent2 9 4 2 10" xfId="8158"/>
    <cellStyle name="20% - Accent2 9 4 2 11" xfId="8159"/>
    <cellStyle name="20% - Accent2 9 4 2 12" xfId="8160"/>
    <cellStyle name="20% - Accent2 9 4 2 13" xfId="8161"/>
    <cellStyle name="20% - Accent2 9 4 2 14" xfId="8162"/>
    <cellStyle name="20% - Accent2 9 4 2 15" xfId="8163"/>
    <cellStyle name="20% - Accent2 9 4 2 2" xfId="8164"/>
    <cellStyle name="20% - Accent2 9 4 2 2 2" xfId="8165"/>
    <cellStyle name="20% - Accent2 9 4 2 2 2 2" xfId="8166"/>
    <cellStyle name="20% - Accent2 9 4 2 2 3" xfId="8167"/>
    <cellStyle name="20% - Accent2 9 4 2 3" xfId="8168"/>
    <cellStyle name="20% - Accent2 9 4 2 3 2" xfId="8169"/>
    <cellStyle name="20% - Accent2 9 4 2 3 2 2" xfId="8170"/>
    <cellStyle name="20% - Accent2 9 4 2 3 3" xfId="8171"/>
    <cellStyle name="20% - Accent2 9 4 2 4" xfId="8172"/>
    <cellStyle name="20% - Accent2 9 4 2 4 2" xfId="8173"/>
    <cellStyle name="20% - Accent2 9 4 2 5" xfId="8174"/>
    <cellStyle name="20% - Accent2 9 4 2 6" xfId="8175"/>
    <cellStyle name="20% - Accent2 9 4 2 7" xfId="8176"/>
    <cellStyle name="20% - Accent2 9 4 2 8" xfId="8177"/>
    <cellStyle name="20% - Accent2 9 4 2 9" xfId="8178"/>
    <cellStyle name="20% - Accent2 9 4 2_PNF Disclosure Summary 063011" xfId="8179"/>
    <cellStyle name="20% - Accent2 9 4 3" xfId="8180"/>
    <cellStyle name="20% - Accent2 9 4 3 2" xfId="8181"/>
    <cellStyle name="20% - Accent2 9 4 3 2 2" xfId="8182"/>
    <cellStyle name="20% - Accent2 9 4 3 3" xfId="8183"/>
    <cellStyle name="20% - Accent2 9 4 4" xfId="8184"/>
    <cellStyle name="20% - Accent2 9 4 4 2" xfId="8185"/>
    <cellStyle name="20% - Accent2 9 4 4 2 2" xfId="8186"/>
    <cellStyle name="20% - Accent2 9 4 4 3" xfId="8187"/>
    <cellStyle name="20% - Accent2 9 4 5" xfId="8188"/>
    <cellStyle name="20% - Accent2 9 4 5 2" xfId="8189"/>
    <cellStyle name="20% - Accent2 9 4 6" xfId="8190"/>
    <cellStyle name="20% - Accent2 9 4 7" xfId="8191"/>
    <cellStyle name="20% - Accent2 9 4 8" xfId="8192"/>
    <cellStyle name="20% - Accent2 9 4 9" xfId="8193"/>
    <cellStyle name="20% - Accent2 9 4_PNF Disclosure Summary 063011" xfId="8194"/>
    <cellStyle name="20% - Accent2 9 5" xfId="8195"/>
    <cellStyle name="20% - Accent2 9 5 10" xfId="8196"/>
    <cellStyle name="20% - Accent2 9 5 11" xfId="8197"/>
    <cellStyle name="20% - Accent2 9 5 12" xfId="8198"/>
    <cellStyle name="20% - Accent2 9 5 13" xfId="8199"/>
    <cellStyle name="20% - Accent2 9 5 14" xfId="8200"/>
    <cellStyle name="20% - Accent2 9 5 15" xfId="8201"/>
    <cellStyle name="20% - Accent2 9 5 16" xfId="8202"/>
    <cellStyle name="20% - Accent2 9 5 2" xfId="8203"/>
    <cellStyle name="20% - Accent2 9 5 2 10" xfId="8204"/>
    <cellStyle name="20% - Accent2 9 5 2 11" xfId="8205"/>
    <cellStyle name="20% - Accent2 9 5 2 12" xfId="8206"/>
    <cellStyle name="20% - Accent2 9 5 2 13" xfId="8207"/>
    <cellStyle name="20% - Accent2 9 5 2 14" xfId="8208"/>
    <cellStyle name="20% - Accent2 9 5 2 15" xfId="8209"/>
    <cellStyle name="20% - Accent2 9 5 2 2" xfId="8210"/>
    <cellStyle name="20% - Accent2 9 5 2 2 2" xfId="8211"/>
    <cellStyle name="20% - Accent2 9 5 2 2 2 2" xfId="8212"/>
    <cellStyle name="20% - Accent2 9 5 2 2 3" xfId="8213"/>
    <cellStyle name="20% - Accent2 9 5 2 3" xfId="8214"/>
    <cellStyle name="20% - Accent2 9 5 2 3 2" xfId="8215"/>
    <cellStyle name="20% - Accent2 9 5 2 3 2 2" xfId="8216"/>
    <cellStyle name="20% - Accent2 9 5 2 3 3" xfId="8217"/>
    <cellStyle name="20% - Accent2 9 5 2 4" xfId="8218"/>
    <cellStyle name="20% - Accent2 9 5 2 4 2" xfId="8219"/>
    <cellStyle name="20% - Accent2 9 5 2 5" xfId="8220"/>
    <cellStyle name="20% - Accent2 9 5 2 6" xfId="8221"/>
    <cellStyle name="20% - Accent2 9 5 2 7" xfId="8222"/>
    <cellStyle name="20% - Accent2 9 5 2 8" xfId="8223"/>
    <cellStyle name="20% - Accent2 9 5 2 9" xfId="8224"/>
    <cellStyle name="20% - Accent2 9 5 2_PNF Disclosure Summary 063011" xfId="8225"/>
    <cellStyle name="20% - Accent2 9 5 3" xfId="8226"/>
    <cellStyle name="20% - Accent2 9 5 3 2" xfId="8227"/>
    <cellStyle name="20% - Accent2 9 5 3 2 2" xfId="8228"/>
    <cellStyle name="20% - Accent2 9 5 3 3" xfId="8229"/>
    <cellStyle name="20% - Accent2 9 5 4" xfId="8230"/>
    <cellStyle name="20% - Accent2 9 5 4 2" xfId="8231"/>
    <cellStyle name="20% - Accent2 9 5 4 2 2" xfId="8232"/>
    <cellStyle name="20% - Accent2 9 5 4 3" xfId="8233"/>
    <cellStyle name="20% - Accent2 9 5 5" xfId="8234"/>
    <cellStyle name="20% - Accent2 9 5 5 2" xfId="8235"/>
    <cellStyle name="20% - Accent2 9 5 6" xfId="8236"/>
    <cellStyle name="20% - Accent2 9 5 7" xfId="8237"/>
    <cellStyle name="20% - Accent2 9 5 8" xfId="8238"/>
    <cellStyle name="20% - Accent2 9 5 9" xfId="8239"/>
    <cellStyle name="20% - Accent2 9 5_PNF Disclosure Summary 063011" xfId="8240"/>
    <cellStyle name="20% - Accent2 9 6" xfId="8241"/>
    <cellStyle name="20% - Accent2 9 6 10" xfId="8242"/>
    <cellStyle name="20% - Accent2 9 6 11" xfId="8243"/>
    <cellStyle name="20% - Accent2 9 6 12" xfId="8244"/>
    <cellStyle name="20% - Accent2 9 6 13" xfId="8245"/>
    <cellStyle name="20% - Accent2 9 6 14" xfId="8246"/>
    <cellStyle name="20% - Accent2 9 6 15" xfId="8247"/>
    <cellStyle name="20% - Accent2 9 6 16" xfId="8248"/>
    <cellStyle name="20% - Accent2 9 6 2" xfId="8249"/>
    <cellStyle name="20% - Accent2 9 6 2 10" xfId="8250"/>
    <cellStyle name="20% - Accent2 9 6 2 11" xfId="8251"/>
    <cellStyle name="20% - Accent2 9 6 2 12" xfId="8252"/>
    <cellStyle name="20% - Accent2 9 6 2 13" xfId="8253"/>
    <cellStyle name="20% - Accent2 9 6 2 14" xfId="8254"/>
    <cellStyle name="20% - Accent2 9 6 2 15" xfId="8255"/>
    <cellStyle name="20% - Accent2 9 6 2 2" xfId="8256"/>
    <cellStyle name="20% - Accent2 9 6 2 2 2" xfId="8257"/>
    <cellStyle name="20% - Accent2 9 6 2 2 2 2" xfId="8258"/>
    <cellStyle name="20% - Accent2 9 6 2 2 3" xfId="8259"/>
    <cellStyle name="20% - Accent2 9 6 2 3" xfId="8260"/>
    <cellStyle name="20% - Accent2 9 6 2 3 2" xfId="8261"/>
    <cellStyle name="20% - Accent2 9 6 2 3 2 2" xfId="8262"/>
    <cellStyle name="20% - Accent2 9 6 2 3 3" xfId="8263"/>
    <cellStyle name="20% - Accent2 9 6 2 4" xfId="8264"/>
    <cellStyle name="20% - Accent2 9 6 2 4 2" xfId="8265"/>
    <cellStyle name="20% - Accent2 9 6 2 5" xfId="8266"/>
    <cellStyle name="20% - Accent2 9 6 2 6" xfId="8267"/>
    <cellStyle name="20% - Accent2 9 6 2 7" xfId="8268"/>
    <cellStyle name="20% - Accent2 9 6 2 8" xfId="8269"/>
    <cellStyle name="20% - Accent2 9 6 2 9" xfId="8270"/>
    <cellStyle name="20% - Accent2 9 6 2_PNF Disclosure Summary 063011" xfId="8271"/>
    <cellStyle name="20% - Accent2 9 6 3" xfId="8272"/>
    <cellStyle name="20% - Accent2 9 6 3 2" xfId="8273"/>
    <cellStyle name="20% - Accent2 9 6 3 2 2" xfId="8274"/>
    <cellStyle name="20% - Accent2 9 6 3 3" xfId="8275"/>
    <cellStyle name="20% - Accent2 9 6 4" xfId="8276"/>
    <cellStyle name="20% - Accent2 9 6 4 2" xfId="8277"/>
    <cellStyle name="20% - Accent2 9 6 4 2 2" xfId="8278"/>
    <cellStyle name="20% - Accent2 9 6 4 3" xfId="8279"/>
    <cellStyle name="20% - Accent2 9 6 5" xfId="8280"/>
    <cellStyle name="20% - Accent2 9 6 5 2" xfId="8281"/>
    <cellStyle name="20% - Accent2 9 6 6" xfId="8282"/>
    <cellStyle name="20% - Accent2 9 6 7" xfId="8283"/>
    <cellStyle name="20% - Accent2 9 6 8" xfId="8284"/>
    <cellStyle name="20% - Accent2 9 6 9" xfId="8285"/>
    <cellStyle name="20% - Accent2 9 6_PNF Disclosure Summary 063011" xfId="8286"/>
    <cellStyle name="20% - Accent2 9 7" xfId="8287"/>
    <cellStyle name="20% - Accent2 9 7 10" xfId="8288"/>
    <cellStyle name="20% - Accent2 9 7 11" xfId="8289"/>
    <cellStyle name="20% - Accent2 9 7 12" xfId="8290"/>
    <cellStyle name="20% - Accent2 9 7 13" xfId="8291"/>
    <cellStyle name="20% - Accent2 9 7 14" xfId="8292"/>
    <cellStyle name="20% - Accent2 9 7 15" xfId="8293"/>
    <cellStyle name="20% - Accent2 9 7 16" xfId="8294"/>
    <cellStyle name="20% - Accent2 9 7 2" xfId="8295"/>
    <cellStyle name="20% - Accent2 9 7 2 10" xfId="8296"/>
    <cellStyle name="20% - Accent2 9 7 2 11" xfId="8297"/>
    <cellStyle name="20% - Accent2 9 7 2 12" xfId="8298"/>
    <cellStyle name="20% - Accent2 9 7 2 13" xfId="8299"/>
    <cellStyle name="20% - Accent2 9 7 2 14" xfId="8300"/>
    <cellStyle name="20% - Accent2 9 7 2 15" xfId="8301"/>
    <cellStyle name="20% - Accent2 9 7 2 2" xfId="8302"/>
    <cellStyle name="20% - Accent2 9 7 2 2 2" xfId="8303"/>
    <cellStyle name="20% - Accent2 9 7 2 2 2 2" xfId="8304"/>
    <cellStyle name="20% - Accent2 9 7 2 2 3" xfId="8305"/>
    <cellStyle name="20% - Accent2 9 7 2 3" xfId="8306"/>
    <cellStyle name="20% - Accent2 9 7 2 3 2" xfId="8307"/>
    <cellStyle name="20% - Accent2 9 7 2 3 2 2" xfId="8308"/>
    <cellStyle name="20% - Accent2 9 7 2 3 3" xfId="8309"/>
    <cellStyle name="20% - Accent2 9 7 2 4" xfId="8310"/>
    <cellStyle name="20% - Accent2 9 7 2 4 2" xfId="8311"/>
    <cellStyle name="20% - Accent2 9 7 2 5" xfId="8312"/>
    <cellStyle name="20% - Accent2 9 7 2 6" xfId="8313"/>
    <cellStyle name="20% - Accent2 9 7 2 7" xfId="8314"/>
    <cellStyle name="20% - Accent2 9 7 2 8" xfId="8315"/>
    <cellStyle name="20% - Accent2 9 7 2 9" xfId="8316"/>
    <cellStyle name="20% - Accent2 9 7 2_PNF Disclosure Summary 063011" xfId="8317"/>
    <cellStyle name="20% - Accent2 9 7 3" xfId="8318"/>
    <cellStyle name="20% - Accent2 9 7 3 2" xfId="8319"/>
    <cellStyle name="20% - Accent2 9 7 3 2 2" xfId="8320"/>
    <cellStyle name="20% - Accent2 9 7 3 3" xfId="8321"/>
    <cellStyle name="20% - Accent2 9 7 4" xfId="8322"/>
    <cellStyle name="20% - Accent2 9 7 4 2" xfId="8323"/>
    <cellStyle name="20% - Accent2 9 7 4 2 2" xfId="8324"/>
    <cellStyle name="20% - Accent2 9 7 4 3" xfId="8325"/>
    <cellStyle name="20% - Accent2 9 7 5" xfId="8326"/>
    <cellStyle name="20% - Accent2 9 7 5 2" xfId="8327"/>
    <cellStyle name="20% - Accent2 9 7 6" xfId="8328"/>
    <cellStyle name="20% - Accent2 9 7 7" xfId="8329"/>
    <cellStyle name="20% - Accent2 9 7 8" xfId="8330"/>
    <cellStyle name="20% - Accent2 9 7 9" xfId="8331"/>
    <cellStyle name="20% - Accent2 9 7_PNF Disclosure Summary 063011" xfId="8332"/>
    <cellStyle name="20% - Accent2 9 8" xfId="8333"/>
    <cellStyle name="20% - Accent2 9 8 10" xfId="8334"/>
    <cellStyle name="20% - Accent2 9 8 11" xfId="8335"/>
    <cellStyle name="20% - Accent2 9 8 12" xfId="8336"/>
    <cellStyle name="20% - Accent2 9 8 13" xfId="8337"/>
    <cellStyle name="20% - Accent2 9 8 14" xfId="8338"/>
    <cellStyle name="20% - Accent2 9 8 15" xfId="8339"/>
    <cellStyle name="20% - Accent2 9 8 2" xfId="8340"/>
    <cellStyle name="20% - Accent2 9 8 2 2" xfId="8341"/>
    <cellStyle name="20% - Accent2 9 8 2 2 2" xfId="8342"/>
    <cellStyle name="20% - Accent2 9 8 2 3" xfId="8343"/>
    <cellStyle name="20% - Accent2 9 8 3" xfId="8344"/>
    <cellStyle name="20% - Accent2 9 8 3 2" xfId="8345"/>
    <cellStyle name="20% - Accent2 9 8 3 2 2" xfId="8346"/>
    <cellStyle name="20% - Accent2 9 8 3 3" xfId="8347"/>
    <cellStyle name="20% - Accent2 9 8 4" xfId="8348"/>
    <cellStyle name="20% - Accent2 9 8 4 2" xfId="8349"/>
    <cellStyle name="20% - Accent2 9 8 5" xfId="8350"/>
    <cellStyle name="20% - Accent2 9 8 6" xfId="8351"/>
    <cellStyle name="20% - Accent2 9 8 7" xfId="8352"/>
    <cellStyle name="20% - Accent2 9 8 8" xfId="8353"/>
    <cellStyle name="20% - Accent2 9 8 9" xfId="8354"/>
    <cellStyle name="20% - Accent2 9 8_PNF Disclosure Summary 063011" xfId="8355"/>
    <cellStyle name="20% - Accent2 9 9" xfId="8356"/>
    <cellStyle name="20% - Accent2 9 9 2" xfId="8357"/>
    <cellStyle name="20% - Accent2 9 9 2 2" xfId="8358"/>
    <cellStyle name="20% - Accent2 9 9 3" xfId="8359"/>
    <cellStyle name="20% - Accent2 9_PNF Disclosure Summary 063011" xfId="8360"/>
    <cellStyle name="20% - Accent3 10" xfId="8361"/>
    <cellStyle name="20% - Accent3 10 10" xfId="8362"/>
    <cellStyle name="20% - Accent3 10 10 2" xfId="8363"/>
    <cellStyle name="20% - Accent3 10 10 2 2" xfId="8364"/>
    <cellStyle name="20% - Accent3 10 10 3" xfId="8365"/>
    <cellStyle name="20% - Accent3 10 11" xfId="8366"/>
    <cellStyle name="20% - Accent3 10 11 2" xfId="8367"/>
    <cellStyle name="20% - Accent3 10 12" xfId="8368"/>
    <cellStyle name="20% - Accent3 10 13" xfId="8369"/>
    <cellStyle name="20% - Accent3 10 14" xfId="8370"/>
    <cellStyle name="20% - Accent3 10 15" xfId="8371"/>
    <cellStyle name="20% - Accent3 10 16" xfId="8372"/>
    <cellStyle name="20% - Accent3 10 17" xfId="8373"/>
    <cellStyle name="20% - Accent3 10 18" xfId="8374"/>
    <cellStyle name="20% - Accent3 10 19" xfId="8375"/>
    <cellStyle name="20% - Accent3 10 2" xfId="8376"/>
    <cellStyle name="20% - Accent3 10 2 10" xfId="8377"/>
    <cellStyle name="20% - Accent3 10 2 11" xfId="8378"/>
    <cellStyle name="20% - Accent3 10 2 12" xfId="8379"/>
    <cellStyle name="20% - Accent3 10 2 13" xfId="8380"/>
    <cellStyle name="20% - Accent3 10 2 14" xfId="8381"/>
    <cellStyle name="20% - Accent3 10 2 15" xfId="8382"/>
    <cellStyle name="20% - Accent3 10 2 16" xfId="8383"/>
    <cellStyle name="20% - Accent3 10 2 2" xfId="8384"/>
    <cellStyle name="20% - Accent3 10 2 2 10" xfId="8385"/>
    <cellStyle name="20% - Accent3 10 2 2 11" xfId="8386"/>
    <cellStyle name="20% - Accent3 10 2 2 12" xfId="8387"/>
    <cellStyle name="20% - Accent3 10 2 2 13" xfId="8388"/>
    <cellStyle name="20% - Accent3 10 2 2 14" xfId="8389"/>
    <cellStyle name="20% - Accent3 10 2 2 15" xfId="8390"/>
    <cellStyle name="20% - Accent3 10 2 2 2" xfId="8391"/>
    <cellStyle name="20% - Accent3 10 2 2 2 2" xfId="8392"/>
    <cellStyle name="20% - Accent3 10 2 2 2 2 2" xfId="8393"/>
    <cellStyle name="20% - Accent3 10 2 2 2 3" xfId="8394"/>
    <cellStyle name="20% - Accent3 10 2 2 3" xfId="8395"/>
    <cellStyle name="20% - Accent3 10 2 2 3 2" xfId="8396"/>
    <cellStyle name="20% - Accent3 10 2 2 3 2 2" xfId="8397"/>
    <cellStyle name="20% - Accent3 10 2 2 3 3" xfId="8398"/>
    <cellStyle name="20% - Accent3 10 2 2 4" xfId="8399"/>
    <cellStyle name="20% - Accent3 10 2 2 4 2" xfId="8400"/>
    <cellStyle name="20% - Accent3 10 2 2 5" xfId="8401"/>
    <cellStyle name="20% - Accent3 10 2 2 6" xfId="8402"/>
    <cellStyle name="20% - Accent3 10 2 2 7" xfId="8403"/>
    <cellStyle name="20% - Accent3 10 2 2 8" xfId="8404"/>
    <cellStyle name="20% - Accent3 10 2 2 9" xfId="8405"/>
    <cellStyle name="20% - Accent3 10 2 2_PNF Disclosure Summary 063011" xfId="8406"/>
    <cellStyle name="20% - Accent3 10 2 3" xfId="8407"/>
    <cellStyle name="20% - Accent3 10 2 3 2" xfId="8408"/>
    <cellStyle name="20% - Accent3 10 2 3 2 2" xfId="8409"/>
    <cellStyle name="20% - Accent3 10 2 3 3" xfId="8410"/>
    <cellStyle name="20% - Accent3 10 2 4" xfId="8411"/>
    <cellStyle name="20% - Accent3 10 2 4 2" xfId="8412"/>
    <cellStyle name="20% - Accent3 10 2 4 2 2" xfId="8413"/>
    <cellStyle name="20% - Accent3 10 2 4 3" xfId="8414"/>
    <cellStyle name="20% - Accent3 10 2 5" xfId="8415"/>
    <cellStyle name="20% - Accent3 10 2 5 2" xfId="8416"/>
    <cellStyle name="20% - Accent3 10 2 6" xfId="8417"/>
    <cellStyle name="20% - Accent3 10 2 7" xfId="8418"/>
    <cellStyle name="20% - Accent3 10 2 8" xfId="8419"/>
    <cellStyle name="20% - Accent3 10 2 9" xfId="8420"/>
    <cellStyle name="20% - Accent3 10 2_PNF Disclosure Summary 063011" xfId="8421"/>
    <cellStyle name="20% - Accent3 10 20" xfId="8422"/>
    <cellStyle name="20% - Accent3 10 21" xfId="8423"/>
    <cellStyle name="20% - Accent3 10 22" xfId="8424"/>
    <cellStyle name="20% - Accent3 10 3" xfId="8425"/>
    <cellStyle name="20% - Accent3 10 3 10" xfId="8426"/>
    <cellStyle name="20% - Accent3 10 3 11" xfId="8427"/>
    <cellStyle name="20% - Accent3 10 3 12" xfId="8428"/>
    <cellStyle name="20% - Accent3 10 3 13" xfId="8429"/>
    <cellStyle name="20% - Accent3 10 3 14" xfId="8430"/>
    <cellStyle name="20% - Accent3 10 3 15" xfId="8431"/>
    <cellStyle name="20% - Accent3 10 3 16" xfId="8432"/>
    <cellStyle name="20% - Accent3 10 3 2" xfId="8433"/>
    <cellStyle name="20% - Accent3 10 3 2 10" xfId="8434"/>
    <cellStyle name="20% - Accent3 10 3 2 11" xfId="8435"/>
    <cellStyle name="20% - Accent3 10 3 2 12" xfId="8436"/>
    <cellStyle name="20% - Accent3 10 3 2 13" xfId="8437"/>
    <cellStyle name="20% - Accent3 10 3 2 14" xfId="8438"/>
    <cellStyle name="20% - Accent3 10 3 2 15" xfId="8439"/>
    <cellStyle name="20% - Accent3 10 3 2 2" xfId="8440"/>
    <cellStyle name="20% - Accent3 10 3 2 2 2" xfId="8441"/>
    <cellStyle name="20% - Accent3 10 3 2 2 2 2" xfId="8442"/>
    <cellStyle name="20% - Accent3 10 3 2 2 3" xfId="8443"/>
    <cellStyle name="20% - Accent3 10 3 2 3" xfId="8444"/>
    <cellStyle name="20% - Accent3 10 3 2 3 2" xfId="8445"/>
    <cellStyle name="20% - Accent3 10 3 2 3 2 2" xfId="8446"/>
    <cellStyle name="20% - Accent3 10 3 2 3 3" xfId="8447"/>
    <cellStyle name="20% - Accent3 10 3 2 4" xfId="8448"/>
    <cellStyle name="20% - Accent3 10 3 2 4 2" xfId="8449"/>
    <cellStyle name="20% - Accent3 10 3 2 5" xfId="8450"/>
    <cellStyle name="20% - Accent3 10 3 2 6" xfId="8451"/>
    <cellStyle name="20% - Accent3 10 3 2 7" xfId="8452"/>
    <cellStyle name="20% - Accent3 10 3 2 8" xfId="8453"/>
    <cellStyle name="20% - Accent3 10 3 2 9" xfId="8454"/>
    <cellStyle name="20% - Accent3 10 3 2_PNF Disclosure Summary 063011" xfId="8455"/>
    <cellStyle name="20% - Accent3 10 3 3" xfId="8456"/>
    <cellStyle name="20% - Accent3 10 3 3 2" xfId="8457"/>
    <cellStyle name="20% - Accent3 10 3 3 2 2" xfId="8458"/>
    <cellStyle name="20% - Accent3 10 3 3 3" xfId="8459"/>
    <cellStyle name="20% - Accent3 10 3 4" xfId="8460"/>
    <cellStyle name="20% - Accent3 10 3 4 2" xfId="8461"/>
    <cellStyle name="20% - Accent3 10 3 4 2 2" xfId="8462"/>
    <cellStyle name="20% - Accent3 10 3 4 3" xfId="8463"/>
    <cellStyle name="20% - Accent3 10 3 5" xfId="8464"/>
    <cellStyle name="20% - Accent3 10 3 5 2" xfId="8465"/>
    <cellStyle name="20% - Accent3 10 3 6" xfId="8466"/>
    <cellStyle name="20% - Accent3 10 3 7" xfId="8467"/>
    <cellStyle name="20% - Accent3 10 3 8" xfId="8468"/>
    <cellStyle name="20% - Accent3 10 3 9" xfId="8469"/>
    <cellStyle name="20% - Accent3 10 3_PNF Disclosure Summary 063011" xfId="8470"/>
    <cellStyle name="20% - Accent3 10 4" xfId="8471"/>
    <cellStyle name="20% - Accent3 10 4 10" xfId="8472"/>
    <cellStyle name="20% - Accent3 10 4 11" xfId="8473"/>
    <cellStyle name="20% - Accent3 10 4 12" xfId="8474"/>
    <cellStyle name="20% - Accent3 10 4 13" xfId="8475"/>
    <cellStyle name="20% - Accent3 10 4 14" xfId="8476"/>
    <cellStyle name="20% - Accent3 10 4 15" xfId="8477"/>
    <cellStyle name="20% - Accent3 10 4 16" xfId="8478"/>
    <cellStyle name="20% - Accent3 10 4 2" xfId="8479"/>
    <cellStyle name="20% - Accent3 10 4 2 10" xfId="8480"/>
    <cellStyle name="20% - Accent3 10 4 2 11" xfId="8481"/>
    <cellStyle name="20% - Accent3 10 4 2 12" xfId="8482"/>
    <cellStyle name="20% - Accent3 10 4 2 13" xfId="8483"/>
    <cellStyle name="20% - Accent3 10 4 2 14" xfId="8484"/>
    <cellStyle name="20% - Accent3 10 4 2 15" xfId="8485"/>
    <cellStyle name="20% - Accent3 10 4 2 2" xfId="8486"/>
    <cellStyle name="20% - Accent3 10 4 2 2 2" xfId="8487"/>
    <cellStyle name="20% - Accent3 10 4 2 2 2 2" xfId="8488"/>
    <cellStyle name="20% - Accent3 10 4 2 2 3" xfId="8489"/>
    <cellStyle name="20% - Accent3 10 4 2 3" xfId="8490"/>
    <cellStyle name="20% - Accent3 10 4 2 3 2" xfId="8491"/>
    <cellStyle name="20% - Accent3 10 4 2 3 2 2" xfId="8492"/>
    <cellStyle name="20% - Accent3 10 4 2 3 3" xfId="8493"/>
    <cellStyle name="20% - Accent3 10 4 2 4" xfId="8494"/>
    <cellStyle name="20% - Accent3 10 4 2 4 2" xfId="8495"/>
    <cellStyle name="20% - Accent3 10 4 2 5" xfId="8496"/>
    <cellStyle name="20% - Accent3 10 4 2 6" xfId="8497"/>
    <cellStyle name="20% - Accent3 10 4 2 7" xfId="8498"/>
    <cellStyle name="20% - Accent3 10 4 2 8" xfId="8499"/>
    <cellStyle name="20% - Accent3 10 4 2 9" xfId="8500"/>
    <cellStyle name="20% - Accent3 10 4 2_PNF Disclosure Summary 063011" xfId="8501"/>
    <cellStyle name="20% - Accent3 10 4 3" xfId="8502"/>
    <cellStyle name="20% - Accent3 10 4 3 2" xfId="8503"/>
    <cellStyle name="20% - Accent3 10 4 3 2 2" xfId="8504"/>
    <cellStyle name="20% - Accent3 10 4 3 3" xfId="8505"/>
    <cellStyle name="20% - Accent3 10 4 4" xfId="8506"/>
    <cellStyle name="20% - Accent3 10 4 4 2" xfId="8507"/>
    <cellStyle name="20% - Accent3 10 4 4 2 2" xfId="8508"/>
    <cellStyle name="20% - Accent3 10 4 4 3" xfId="8509"/>
    <cellStyle name="20% - Accent3 10 4 5" xfId="8510"/>
    <cellStyle name="20% - Accent3 10 4 5 2" xfId="8511"/>
    <cellStyle name="20% - Accent3 10 4 6" xfId="8512"/>
    <cellStyle name="20% - Accent3 10 4 7" xfId="8513"/>
    <cellStyle name="20% - Accent3 10 4 8" xfId="8514"/>
    <cellStyle name="20% - Accent3 10 4 9" xfId="8515"/>
    <cellStyle name="20% - Accent3 10 4_PNF Disclosure Summary 063011" xfId="8516"/>
    <cellStyle name="20% - Accent3 10 5" xfId="8517"/>
    <cellStyle name="20% - Accent3 10 5 10" xfId="8518"/>
    <cellStyle name="20% - Accent3 10 5 11" xfId="8519"/>
    <cellStyle name="20% - Accent3 10 5 12" xfId="8520"/>
    <cellStyle name="20% - Accent3 10 5 13" xfId="8521"/>
    <cellStyle name="20% - Accent3 10 5 14" xfId="8522"/>
    <cellStyle name="20% - Accent3 10 5 15" xfId="8523"/>
    <cellStyle name="20% - Accent3 10 5 16" xfId="8524"/>
    <cellStyle name="20% - Accent3 10 5 2" xfId="8525"/>
    <cellStyle name="20% - Accent3 10 5 2 10" xfId="8526"/>
    <cellStyle name="20% - Accent3 10 5 2 11" xfId="8527"/>
    <cellStyle name="20% - Accent3 10 5 2 12" xfId="8528"/>
    <cellStyle name="20% - Accent3 10 5 2 13" xfId="8529"/>
    <cellStyle name="20% - Accent3 10 5 2 14" xfId="8530"/>
    <cellStyle name="20% - Accent3 10 5 2 15" xfId="8531"/>
    <cellStyle name="20% - Accent3 10 5 2 2" xfId="8532"/>
    <cellStyle name="20% - Accent3 10 5 2 2 2" xfId="8533"/>
    <cellStyle name="20% - Accent3 10 5 2 2 2 2" xfId="8534"/>
    <cellStyle name="20% - Accent3 10 5 2 2 3" xfId="8535"/>
    <cellStyle name="20% - Accent3 10 5 2 3" xfId="8536"/>
    <cellStyle name="20% - Accent3 10 5 2 3 2" xfId="8537"/>
    <cellStyle name="20% - Accent3 10 5 2 3 2 2" xfId="8538"/>
    <cellStyle name="20% - Accent3 10 5 2 3 3" xfId="8539"/>
    <cellStyle name="20% - Accent3 10 5 2 4" xfId="8540"/>
    <cellStyle name="20% - Accent3 10 5 2 4 2" xfId="8541"/>
    <cellStyle name="20% - Accent3 10 5 2 5" xfId="8542"/>
    <cellStyle name="20% - Accent3 10 5 2 6" xfId="8543"/>
    <cellStyle name="20% - Accent3 10 5 2 7" xfId="8544"/>
    <cellStyle name="20% - Accent3 10 5 2 8" xfId="8545"/>
    <cellStyle name="20% - Accent3 10 5 2 9" xfId="8546"/>
    <cellStyle name="20% - Accent3 10 5 2_PNF Disclosure Summary 063011" xfId="8547"/>
    <cellStyle name="20% - Accent3 10 5 3" xfId="8548"/>
    <cellStyle name="20% - Accent3 10 5 3 2" xfId="8549"/>
    <cellStyle name="20% - Accent3 10 5 3 2 2" xfId="8550"/>
    <cellStyle name="20% - Accent3 10 5 3 3" xfId="8551"/>
    <cellStyle name="20% - Accent3 10 5 4" xfId="8552"/>
    <cellStyle name="20% - Accent3 10 5 4 2" xfId="8553"/>
    <cellStyle name="20% - Accent3 10 5 4 2 2" xfId="8554"/>
    <cellStyle name="20% - Accent3 10 5 4 3" xfId="8555"/>
    <cellStyle name="20% - Accent3 10 5 5" xfId="8556"/>
    <cellStyle name="20% - Accent3 10 5 5 2" xfId="8557"/>
    <cellStyle name="20% - Accent3 10 5 6" xfId="8558"/>
    <cellStyle name="20% - Accent3 10 5 7" xfId="8559"/>
    <cellStyle name="20% - Accent3 10 5 8" xfId="8560"/>
    <cellStyle name="20% - Accent3 10 5 9" xfId="8561"/>
    <cellStyle name="20% - Accent3 10 5_PNF Disclosure Summary 063011" xfId="8562"/>
    <cellStyle name="20% - Accent3 10 6" xfId="8563"/>
    <cellStyle name="20% - Accent3 10 6 10" xfId="8564"/>
    <cellStyle name="20% - Accent3 10 6 11" xfId="8565"/>
    <cellStyle name="20% - Accent3 10 6 12" xfId="8566"/>
    <cellStyle name="20% - Accent3 10 6 13" xfId="8567"/>
    <cellStyle name="20% - Accent3 10 6 14" xfId="8568"/>
    <cellStyle name="20% - Accent3 10 6 15" xfId="8569"/>
    <cellStyle name="20% - Accent3 10 6 16" xfId="8570"/>
    <cellStyle name="20% - Accent3 10 6 2" xfId="8571"/>
    <cellStyle name="20% - Accent3 10 6 2 10" xfId="8572"/>
    <cellStyle name="20% - Accent3 10 6 2 11" xfId="8573"/>
    <cellStyle name="20% - Accent3 10 6 2 12" xfId="8574"/>
    <cellStyle name="20% - Accent3 10 6 2 13" xfId="8575"/>
    <cellStyle name="20% - Accent3 10 6 2 14" xfId="8576"/>
    <cellStyle name="20% - Accent3 10 6 2 15" xfId="8577"/>
    <cellStyle name="20% - Accent3 10 6 2 2" xfId="8578"/>
    <cellStyle name="20% - Accent3 10 6 2 2 2" xfId="8579"/>
    <cellStyle name="20% - Accent3 10 6 2 2 2 2" xfId="8580"/>
    <cellStyle name="20% - Accent3 10 6 2 2 3" xfId="8581"/>
    <cellStyle name="20% - Accent3 10 6 2 3" xfId="8582"/>
    <cellStyle name="20% - Accent3 10 6 2 3 2" xfId="8583"/>
    <cellStyle name="20% - Accent3 10 6 2 3 2 2" xfId="8584"/>
    <cellStyle name="20% - Accent3 10 6 2 3 3" xfId="8585"/>
    <cellStyle name="20% - Accent3 10 6 2 4" xfId="8586"/>
    <cellStyle name="20% - Accent3 10 6 2 4 2" xfId="8587"/>
    <cellStyle name="20% - Accent3 10 6 2 5" xfId="8588"/>
    <cellStyle name="20% - Accent3 10 6 2 6" xfId="8589"/>
    <cellStyle name="20% - Accent3 10 6 2 7" xfId="8590"/>
    <cellStyle name="20% - Accent3 10 6 2 8" xfId="8591"/>
    <cellStyle name="20% - Accent3 10 6 2 9" xfId="8592"/>
    <cellStyle name="20% - Accent3 10 6 2_PNF Disclosure Summary 063011" xfId="8593"/>
    <cellStyle name="20% - Accent3 10 6 3" xfId="8594"/>
    <cellStyle name="20% - Accent3 10 6 3 2" xfId="8595"/>
    <cellStyle name="20% - Accent3 10 6 3 2 2" xfId="8596"/>
    <cellStyle name="20% - Accent3 10 6 3 3" xfId="8597"/>
    <cellStyle name="20% - Accent3 10 6 4" xfId="8598"/>
    <cellStyle name="20% - Accent3 10 6 4 2" xfId="8599"/>
    <cellStyle name="20% - Accent3 10 6 4 2 2" xfId="8600"/>
    <cellStyle name="20% - Accent3 10 6 4 3" xfId="8601"/>
    <cellStyle name="20% - Accent3 10 6 5" xfId="8602"/>
    <cellStyle name="20% - Accent3 10 6 5 2" xfId="8603"/>
    <cellStyle name="20% - Accent3 10 6 6" xfId="8604"/>
    <cellStyle name="20% - Accent3 10 6 7" xfId="8605"/>
    <cellStyle name="20% - Accent3 10 6 8" xfId="8606"/>
    <cellStyle name="20% - Accent3 10 6 9" xfId="8607"/>
    <cellStyle name="20% - Accent3 10 6_PNF Disclosure Summary 063011" xfId="8608"/>
    <cellStyle name="20% - Accent3 10 7" xfId="8609"/>
    <cellStyle name="20% - Accent3 10 7 10" xfId="8610"/>
    <cellStyle name="20% - Accent3 10 7 11" xfId="8611"/>
    <cellStyle name="20% - Accent3 10 7 12" xfId="8612"/>
    <cellStyle name="20% - Accent3 10 7 13" xfId="8613"/>
    <cellStyle name="20% - Accent3 10 7 14" xfId="8614"/>
    <cellStyle name="20% - Accent3 10 7 15" xfId="8615"/>
    <cellStyle name="20% - Accent3 10 7 16" xfId="8616"/>
    <cellStyle name="20% - Accent3 10 7 2" xfId="8617"/>
    <cellStyle name="20% - Accent3 10 7 2 10" xfId="8618"/>
    <cellStyle name="20% - Accent3 10 7 2 11" xfId="8619"/>
    <cellStyle name="20% - Accent3 10 7 2 12" xfId="8620"/>
    <cellStyle name="20% - Accent3 10 7 2 13" xfId="8621"/>
    <cellStyle name="20% - Accent3 10 7 2 14" xfId="8622"/>
    <cellStyle name="20% - Accent3 10 7 2 15" xfId="8623"/>
    <cellStyle name="20% - Accent3 10 7 2 2" xfId="8624"/>
    <cellStyle name="20% - Accent3 10 7 2 2 2" xfId="8625"/>
    <cellStyle name="20% - Accent3 10 7 2 2 2 2" xfId="8626"/>
    <cellStyle name="20% - Accent3 10 7 2 2 3" xfId="8627"/>
    <cellStyle name="20% - Accent3 10 7 2 3" xfId="8628"/>
    <cellStyle name="20% - Accent3 10 7 2 3 2" xfId="8629"/>
    <cellStyle name="20% - Accent3 10 7 2 3 2 2" xfId="8630"/>
    <cellStyle name="20% - Accent3 10 7 2 3 3" xfId="8631"/>
    <cellStyle name="20% - Accent3 10 7 2 4" xfId="8632"/>
    <cellStyle name="20% - Accent3 10 7 2 4 2" xfId="8633"/>
    <cellStyle name="20% - Accent3 10 7 2 5" xfId="8634"/>
    <cellStyle name="20% - Accent3 10 7 2 6" xfId="8635"/>
    <cellStyle name="20% - Accent3 10 7 2 7" xfId="8636"/>
    <cellStyle name="20% - Accent3 10 7 2 8" xfId="8637"/>
    <cellStyle name="20% - Accent3 10 7 2 9" xfId="8638"/>
    <cellStyle name="20% - Accent3 10 7 2_PNF Disclosure Summary 063011" xfId="8639"/>
    <cellStyle name="20% - Accent3 10 7 3" xfId="8640"/>
    <cellStyle name="20% - Accent3 10 7 3 2" xfId="8641"/>
    <cellStyle name="20% - Accent3 10 7 3 2 2" xfId="8642"/>
    <cellStyle name="20% - Accent3 10 7 3 3" xfId="8643"/>
    <cellStyle name="20% - Accent3 10 7 4" xfId="8644"/>
    <cellStyle name="20% - Accent3 10 7 4 2" xfId="8645"/>
    <cellStyle name="20% - Accent3 10 7 4 2 2" xfId="8646"/>
    <cellStyle name="20% - Accent3 10 7 4 3" xfId="8647"/>
    <cellStyle name="20% - Accent3 10 7 5" xfId="8648"/>
    <cellStyle name="20% - Accent3 10 7 5 2" xfId="8649"/>
    <cellStyle name="20% - Accent3 10 7 6" xfId="8650"/>
    <cellStyle name="20% - Accent3 10 7 7" xfId="8651"/>
    <cellStyle name="20% - Accent3 10 7 8" xfId="8652"/>
    <cellStyle name="20% - Accent3 10 7 9" xfId="8653"/>
    <cellStyle name="20% - Accent3 10 7_PNF Disclosure Summary 063011" xfId="8654"/>
    <cellStyle name="20% - Accent3 10 8" xfId="8655"/>
    <cellStyle name="20% - Accent3 10 8 10" xfId="8656"/>
    <cellStyle name="20% - Accent3 10 8 11" xfId="8657"/>
    <cellStyle name="20% - Accent3 10 8 12" xfId="8658"/>
    <cellStyle name="20% - Accent3 10 8 13" xfId="8659"/>
    <cellStyle name="20% - Accent3 10 8 14" xfId="8660"/>
    <cellStyle name="20% - Accent3 10 8 15" xfId="8661"/>
    <cellStyle name="20% - Accent3 10 8 2" xfId="8662"/>
    <cellStyle name="20% - Accent3 10 8 2 2" xfId="8663"/>
    <cellStyle name="20% - Accent3 10 8 2 2 2" xfId="8664"/>
    <cellStyle name="20% - Accent3 10 8 2 3" xfId="8665"/>
    <cellStyle name="20% - Accent3 10 8 3" xfId="8666"/>
    <cellStyle name="20% - Accent3 10 8 3 2" xfId="8667"/>
    <cellStyle name="20% - Accent3 10 8 3 2 2" xfId="8668"/>
    <cellStyle name="20% - Accent3 10 8 3 3" xfId="8669"/>
    <cellStyle name="20% - Accent3 10 8 4" xfId="8670"/>
    <cellStyle name="20% - Accent3 10 8 4 2" xfId="8671"/>
    <cellStyle name="20% - Accent3 10 8 5" xfId="8672"/>
    <cellStyle name="20% - Accent3 10 8 6" xfId="8673"/>
    <cellStyle name="20% - Accent3 10 8 7" xfId="8674"/>
    <cellStyle name="20% - Accent3 10 8 8" xfId="8675"/>
    <cellStyle name="20% - Accent3 10 8 9" xfId="8676"/>
    <cellStyle name="20% - Accent3 10 8_PNF Disclosure Summary 063011" xfId="8677"/>
    <cellStyle name="20% - Accent3 10 9" xfId="8678"/>
    <cellStyle name="20% - Accent3 10 9 2" xfId="8679"/>
    <cellStyle name="20% - Accent3 10 9 2 2" xfId="8680"/>
    <cellStyle name="20% - Accent3 10 9 3" xfId="8681"/>
    <cellStyle name="20% - Accent3 10_PNF Disclosure Summary 063011" xfId="8682"/>
    <cellStyle name="20% - Accent3 11" xfId="8683"/>
    <cellStyle name="20% - Accent3 11 10" xfId="8684"/>
    <cellStyle name="20% - Accent3 11 10 2" xfId="8685"/>
    <cellStyle name="20% - Accent3 11 10 2 2" xfId="8686"/>
    <cellStyle name="20% - Accent3 11 10 3" xfId="8687"/>
    <cellStyle name="20% - Accent3 11 11" xfId="8688"/>
    <cellStyle name="20% - Accent3 11 11 2" xfId="8689"/>
    <cellStyle name="20% - Accent3 11 12" xfId="8690"/>
    <cellStyle name="20% - Accent3 11 13" xfId="8691"/>
    <cellStyle name="20% - Accent3 11 14" xfId="8692"/>
    <cellStyle name="20% - Accent3 11 15" xfId="8693"/>
    <cellStyle name="20% - Accent3 11 16" xfId="8694"/>
    <cellStyle name="20% - Accent3 11 17" xfId="8695"/>
    <cellStyle name="20% - Accent3 11 18" xfId="8696"/>
    <cellStyle name="20% - Accent3 11 19" xfId="8697"/>
    <cellStyle name="20% - Accent3 11 2" xfId="8698"/>
    <cellStyle name="20% - Accent3 11 2 10" xfId="8699"/>
    <cellStyle name="20% - Accent3 11 2 11" xfId="8700"/>
    <cellStyle name="20% - Accent3 11 2 12" xfId="8701"/>
    <cellStyle name="20% - Accent3 11 2 13" xfId="8702"/>
    <cellStyle name="20% - Accent3 11 2 14" xfId="8703"/>
    <cellStyle name="20% - Accent3 11 2 15" xfId="8704"/>
    <cellStyle name="20% - Accent3 11 2 16" xfId="8705"/>
    <cellStyle name="20% - Accent3 11 2 2" xfId="8706"/>
    <cellStyle name="20% - Accent3 11 2 2 10" xfId="8707"/>
    <cellStyle name="20% - Accent3 11 2 2 11" xfId="8708"/>
    <cellStyle name="20% - Accent3 11 2 2 12" xfId="8709"/>
    <cellStyle name="20% - Accent3 11 2 2 13" xfId="8710"/>
    <cellStyle name="20% - Accent3 11 2 2 14" xfId="8711"/>
    <cellStyle name="20% - Accent3 11 2 2 15" xfId="8712"/>
    <cellStyle name="20% - Accent3 11 2 2 2" xfId="8713"/>
    <cellStyle name="20% - Accent3 11 2 2 2 2" xfId="8714"/>
    <cellStyle name="20% - Accent3 11 2 2 2 2 2" xfId="8715"/>
    <cellStyle name="20% - Accent3 11 2 2 2 3" xfId="8716"/>
    <cellStyle name="20% - Accent3 11 2 2 3" xfId="8717"/>
    <cellStyle name="20% - Accent3 11 2 2 3 2" xfId="8718"/>
    <cellStyle name="20% - Accent3 11 2 2 3 2 2" xfId="8719"/>
    <cellStyle name="20% - Accent3 11 2 2 3 3" xfId="8720"/>
    <cellStyle name="20% - Accent3 11 2 2 4" xfId="8721"/>
    <cellStyle name="20% - Accent3 11 2 2 4 2" xfId="8722"/>
    <cellStyle name="20% - Accent3 11 2 2 5" xfId="8723"/>
    <cellStyle name="20% - Accent3 11 2 2 6" xfId="8724"/>
    <cellStyle name="20% - Accent3 11 2 2 7" xfId="8725"/>
    <cellStyle name="20% - Accent3 11 2 2 8" xfId="8726"/>
    <cellStyle name="20% - Accent3 11 2 2 9" xfId="8727"/>
    <cellStyle name="20% - Accent3 11 2 2_PNF Disclosure Summary 063011" xfId="8728"/>
    <cellStyle name="20% - Accent3 11 2 3" xfId="8729"/>
    <cellStyle name="20% - Accent3 11 2 3 2" xfId="8730"/>
    <cellStyle name="20% - Accent3 11 2 3 2 2" xfId="8731"/>
    <cellStyle name="20% - Accent3 11 2 3 3" xfId="8732"/>
    <cellStyle name="20% - Accent3 11 2 4" xfId="8733"/>
    <cellStyle name="20% - Accent3 11 2 4 2" xfId="8734"/>
    <cellStyle name="20% - Accent3 11 2 4 2 2" xfId="8735"/>
    <cellStyle name="20% - Accent3 11 2 4 3" xfId="8736"/>
    <cellStyle name="20% - Accent3 11 2 5" xfId="8737"/>
    <cellStyle name="20% - Accent3 11 2 5 2" xfId="8738"/>
    <cellStyle name="20% - Accent3 11 2 6" xfId="8739"/>
    <cellStyle name="20% - Accent3 11 2 7" xfId="8740"/>
    <cellStyle name="20% - Accent3 11 2 8" xfId="8741"/>
    <cellStyle name="20% - Accent3 11 2 9" xfId="8742"/>
    <cellStyle name="20% - Accent3 11 2_PNF Disclosure Summary 063011" xfId="8743"/>
    <cellStyle name="20% - Accent3 11 20" xfId="8744"/>
    <cellStyle name="20% - Accent3 11 21" xfId="8745"/>
    <cellStyle name="20% - Accent3 11 22" xfId="8746"/>
    <cellStyle name="20% - Accent3 11 3" xfId="8747"/>
    <cellStyle name="20% - Accent3 11 3 10" xfId="8748"/>
    <cellStyle name="20% - Accent3 11 3 11" xfId="8749"/>
    <cellStyle name="20% - Accent3 11 3 12" xfId="8750"/>
    <cellStyle name="20% - Accent3 11 3 13" xfId="8751"/>
    <cellStyle name="20% - Accent3 11 3 14" xfId="8752"/>
    <cellStyle name="20% - Accent3 11 3 15" xfId="8753"/>
    <cellStyle name="20% - Accent3 11 3 16" xfId="8754"/>
    <cellStyle name="20% - Accent3 11 3 2" xfId="8755"/>
    <cellStyle name="20% - Accent3 11 3 2 10" xfId="8756"/>
    <cellStyle name="20% - Accent3 11 3 2 11" xfId="8757"/>
    <cellStyle name="20% - Accent3 11 3 2 12" xfId="8758"/>
    <cellStyle name="20% - Accent3 11 3 2 13" xfId="8759"/>
    <cellStyle name="20% - Accent3 11 3 2 14" xfId="8760"/>
    <cellStyle name="20% - Accent3 11 3 2 15" xfId="8761"/>
    <cellStyle name="20% - Accent3 11 3 2 2" xfId="8762"/>
    <cellStyle name="20% - Accent3 11 3 2 2 2" xfId="8763"/>
    <cellStyle name="20% - Accent3 11 3 2 2 2 2" xfId="8764"/>
    <cellStyle name="20% - Accent3 11 3 2 2 3" xfId="8765"/>
    <cellStyle name="20% - Accent3 11 3 2 3" xfId="8766"/>
    <cellStyle name="20% - Accent3 11 3 2 3 2" xfId="8767"/>
    <cellStyle name="20% - Accent3 11 3 2 3 2 2" xfId="8768"/>
    <cellStyle name="20% - Accent3 11 3 2 3 3" xfId="8769"/>
    <cellStyle name="20% - Accent3 11 3 2 4" xfId="8770"/>
    <cellStyle name="20% - Accent3 11 3 2 4 2" xfId="8771"/>
    <cellStyle name="20% - Accent3 11 3 2 5" xfId="8772"/>
    <cellStyle name="20% - Accent3 11 3 2 6" xfId="8773"/>
    <cellStyle name="20% - Accent3 11 3 2 7" xfId="8774"/>
    <cellStyle name="20% - Accent3 11 3 2 8" xfId="8775"/>
    <cellStyle name="20% - Accent3 11 3 2 9" xfId="8776"/>
    <cellStyle name="20% - Accent3 11 3 2_PNF Disclosure Summary 063011" xfId="8777"/>
    <cellStyle name="20% - Accent3 11 3 3" xfId="8778"/>
    <cellStyle name="20% - Accent3 11 3 3 2" xfId="8779"/>
    <cellStyle name="20% - Accent3 11 3 3 2 2" xfId="8780"/>
    <cellStyle name="20% - Accent3 11 3 3 3" xfId="8781"/>
    <cellStyle name="20% - Accent3 11 3 4" xfId="8782"/>
    <cellStyle name="20% - Accent3 11 3 4 2" xfId="8783"/>
    <cellStyle name="20% - Accent3 11 3 4 2 2" xfId="8784"/>
    <cellStyle name="20% - Accent3 11 3 4 3" xfId="8785"/>
    <cellStyle name="20% - Accent3 11 3 5" xfId="8786"/>
    <cellStyle name="20% - Accent3 11 3 5 2" xfId="8787"/>
    <cellStyle name="20% - Accent3 11 3 6" xfId="8788"/>
    <cellStyle name="20% - Accent3 11 3 7" xfId="8789"/>
    <cellStyle name="20% - Accent3 11 3 8" xfId="8790"/>
    <cellStyle name="20% - Accent3 11 3 9" xfId="8791"/>
    <cellStyle name="20% - Accent3 11 3_PNF Disclosure Summary 063011" xfId="8792"/>
    <cellStyle name="20% - Accent3 11 4" xfId="8793"/>
    <cellStyle name="20% - Accent3 11 4 10" xfId="8794"/>
    <cellStyle name="20% - Accent3 11 4 11" xfId="8795"/>
    <cellStyle name="20% - Accent3 11 4 12" xfId="8796"/>
    <cellStyle name="20% - Accent3 11 4 13" xfId="8797"/>
    <cellStyle name="20% - Accent3 11 4 14" xfId="8798"/>
    <cellStyle name="20% - Accent3 11 4 15" xfId="8799"/>
    <cellStyle name="20% - Accent3 11 4 16" xfId="8800"/>
    <cellStyle name="20% - Accent3 11 4 2" xfId="8801"/>
    <cellStyle name="20% - Accent3 11 4 2 10" xfId="8802"/>
    <cellStyle name="20% - Accent3 11 4 2 11" xfId="8803"/>
    <cellStyle name="20% - Accent3 11 4 2 12" xfId="8804"/>
    <cellStyle name="20% - Accent3 11 4 2 13" xfId="8805"/>
    <cellStyle name="20% - Accent3 11 4 2 14" xfId="8806"/>
    <cellStyle name="20% - Accent3 11 4 2 15" xfId="8807"/>
    <cellStyle name="20% - Accent3 11 4 2 2" xfId="8808"/>
    <cellStyle name="20% - Accent3 11 4 2 2 2" xfId="8809"/>
    <cellStyle name="20% - Accent3 11 4 2 2 2 2" xfId="8810"/>
    <cellStyle name="20% - Accent3 11 4 2 2 3" xfId="8811"/>
    <cellStyle name="20% - Accent3 11 4 2 3" xfId="8812"/>
    <cellStyle name="20% - Accent3 11 4 2 3 2" xfId="8813"/>
    <cellStyle name="20% - Accent3 11 4 2 3 2 2" xfId="8814"/>
    <cellStyle name="20% - Accent3 11 4 2 3 3" xfId="8815"/>
    <cellStyle name="20% - Accent3 11 4 2 4" xfId="8816"/>
    <cellStyle name="20% - Accent3 11 4 2 4 2" xfId="8817"/>
    <cellStyle name="20% - Accent3 11 4 2 5" xfId="8818"/>
    <cellStyle name="20% - Accent3 11 4 2 6" xfId="8819"/>
    <cellStyle name="20% - Accent3 11 4 2 7" xfId="8820"/>
    <cellStyle name="20% - Accent3 11 4 2 8" xfId="8821"/>
    <cellStyle name="20% - Accent3 11 4 2 9" xfId="8822"/>
    <cellStyle name="20% - Accent3 11 4 2_PNF Disclosure Summary 063011" xfId="8823"/>
    <cellStyle name="20% - Accent3 11 4 3" xfId="8824"/>
    <cellStyle name="20% - Accent3 11 4 3 2" xfId="8825"/>
    <cellStyle name="20% - Accent3 11 4 3 2 2" xfId="8826"/>
    <cellStyle name="20% - Accent3 11 4 3 3" xfId="8827"/>
    <cellStyle name="20% - Accent3 11 4 4" xfId="8828"/>
    <cellStyle name="20% - Accent3 11 4 4 2" xfId="8829"/>
    <cellStyle name="20% - Accent3 11 4 4 2 2" xfId="8830"/>
    <cellStyle name="20% - Accent3 11 4 4 3" xfId="8831"/>
    <cellStyle name="20% - Accent3 11 4 5" xfId="8832"/>
    <cellStyle name="20% - Accent3 11 4 5 2" xfId="8833"/>
    <cellStyle name="20% - Accent3 11 4 6" xfId="8834"/>
    <cellStyle name="20% - Accent3 11 4 7" xfId="8835"/>
    <cellStyle name="20% - Accent3 11 4 8" xfId="8836"/>
    <cellStyle name="20% - Accent3 11 4 9" xfId="8837"/>
    <cellStyle name="20% - Accent3 11 4_PNF Disclosure Summary 063011" xfId="8838"/>
    <cellStyle name="20% - Accent3 11 5" xfId="8839"/>
    <cellStyle name="20% - Accent3 11 5 10" xfId="8840"/>
    <cellStyle name="20% - Accent3 11 5 11" xfId="8841"/>
    <cellStyle name="20% - Accent3 11 5 12" xfId="8842"/>
    <cellStyle name="20% - Accent3 11 5 13" xfId="8843"/>
    <cellStyle name="20% - Accent3 11 5 14" xfId="8844"/>
    <cellStyle name="20% - Accent3 11 5 15" xfId="8845"/>
    <cellStyle name="20% - Accent3 11 5 16" xfId="8846"/>
    <cellStyle name="20% - Accent3 11 5 2" xfId="8847"/>
    <cellStyle name="20% - Accent3 11 5 2 10" xfId="8848"/>
    <cellStyle name="20% - Accent3 11 5 2 11" xfId="8849"/>
    <cellStyle name="20% - Accent3 11 5 2 12" xfId="8850"/>
    <cellStyle name="20% - Accent3 11 5 2 13" xfId="8851"/>
    <cellStyle name="20% - Accent3 11 5 2 14" xfId="8852"/>
    <cellStyle name="20% - Accent3 11 5 2 15" xfId="8853"/>
    <cellStyle name="20% - Accent3 11 5 2 2" xfId="8854"/>
    <cellStyle name="20% - Accent3 11 5 2 2 2" xfId="8855"/>
    <cellStyle name="20% - Accent3 11 5 2 2 2 2" xfId="8856"/>
    <cellStyle name="20% - Accent3 11 5 2 2 3" xfId="8857"/>
    <cellStyle name="20% - Accent3 11 5 2 3" xfId="8858"/>
    <cellStyle name="20% - Accent3 11 5 2 3 2" xfId="8859"/>
    <cellStyle name="20% - Accent3 11 5 2 3 2 2" xfId="8860"/>
    <cellStyle name="20% - Accent3 11 5 2 3 3" xfId="8861"/>
    <cellStyle name="20% - Accent3 11 5 2 4" xfId="8862"/>
    <cellStyle name="20% - Accent3 11 5 2 4 2" xfId="8863"/>
    <cellStyle name="20% - Accent3 11 5 2 5" xfId="8864"/>
    <cellStyle name="20% - Accent3 11 5 2 6" xfId="8865"/>
    <cellStyle name="20% - Accent3 11 5 2 7" xfId="8866"/>
    <cellStyle name="20% - Accent3 11 5 2 8" xfId="8867"/>
    <cellStyle name="20% - Accent3 11 5 2 9" xfId="8868"/>
    <cellStyle name="20% - Accent3 11 5 2_PNF Disclosure Summary 063011" xfId="8869"/>
    <cellStyle name="20% - Accent3 11 5 3" xfId="8870"/>
    <cellStyle name="20% - Accent3 11 5 3 2" xfId="8871"/>
    <cellStyle name="20% - Accent3 11 5 3 2 2" xfId="8872"/>
    <cellStyle name="20% - Accent3 11 5 3 3" xfId="8873"/>
    <cellStyle name="20% - Accent3 11 5 4" xfId="8874"/>
    <cellStyle name="20% - Accent3 11 5 4 2" xfId="8875"/>
    <cellStyle name="20% - Accent3 11 5 4 2 2" xfId="8876"/>
    <cellStyle name="20% - Accent3 11 5 4 3" xfId="8877"/>
    <cellStyle name="20% - Accent3 11 5 5" xfId="8878"/>
    <cellStyle name="20% - Accent3 11 5 5 2" xfId="8879"/>
    <cellStyle name="20% - Accent3 11 5 6" xfId="8880"/>
    <cellStyle name="20% - Accent3 11 5 7" xfId="8881"/>
    <cellStyle name="20% - Accent3 11 5 8" xfId="8882"/>
    <cellStyle name="20% - Accent3 11 5 9" xfId="8883"/>
    <cellStyle name="20% - Accent3 11 5_PNF Disclosure Summary 063011" xfId="8884"/>
    <cellStyle name="20% - Accent3 11 6" xfId="8885"/>
    <cellStyle name="20% - Accent3 11 6 10" xfId="8886"/>
    <cellStyle name="20% - Accent3 11 6 11" xfId="8887"/>
    <cellStyle name="20% - Accent3 11 6 12" xfId="8888"/>
    <cellStyle name="20% - Accent3 11 6 13" xfId="8889"/>
    <cellStyle name="20% - Accent3 11 6 14" xfId="8890"/>
    <cellStyle name="20% - Accent3 11 6 15" xfId="8891"/>
    <cellStyle name="20% - Accent3 11 6 16" xfId="8892"/>
    <cellStyle name="20% - Accent3 11 6 2" xfId="8893"/>
    <cellStyle name="20% - Accent3 11 6 2 10" xfId="8894"/>
    <cellStyle name="20% - Accent3 11 6 2 11" xfId="8895"/>
    <cellStyle name="20% - Accent3 11 6 2 12" xfId="8896"/>
    <cellStyle name="20% - Accent3 11 6 2 13" xfId="8897"/>
    <cellStyle name="20% - Accent3 11 6 2 14" xfId="8898"/>
    <cellStyle name="20% - Accent3 11 6 2 15" xfId="8899"/>
    <cellStyle name="20% - Accent3 11 6 2 2" xfId="8900"/>
    <cellStyle name="20% - Accent3 11 6 2 2 2" xfId="8901"/>
    <cellStyle name="20% - Accent3 11 6 2 2 2 2" xfId="8902"/>
    <cellStyle name="20% - Accent3 11 6 2 2 3" xfId="8903"/>
    <cellStyle name="20% - Accent3 11 6 2 3" xfId="8904"/>
    <cellStyle name="20% - Accent3 11 6 2 3 2" xfId="8905"/>
    <cellStyle name="20% - Accent3 11 6 2 3 2 2" xfId="8906"/>
    <cellStyle name="20% - Accent3 11 6 2 3 3" xfId="8907"/>
    <cellStyle name="20% - Accent3 11 6 2 4" xfId="8908"/>
    <cellStyle name="20% - Accent3 11 6 2 4 2" xfId="8909"/>
    <cellStyle name="20% - Accent3 11 6 2 5" xfId="8910"/>
    <cellStyle name="20% - Accent3 11 6 2 6" xfId="8911"/>
    <cellStyle name="20% - Accent3 11 6 2 7" xfId="8912"/>
    <cellStyle name="20% - Accent3 11 6 2 8" xfId="8913"/>
    <cellStyle name="20% - Accent3 11 6 2 9" xfId="8914"/>
    <cellStyle name="20% - Accent3 11 6 2_PNF Disclosure Summary 063011" xfId="8915"/>
    <cellStyle name="20% - Accent3 11 6 3" xfId="8916"/>
    <cellStyle name="20% - Accent3 11 6 3 2" xfId="8917"/>
    <cellStyle name="20% - Accent3 11 6 3 2 2" xfId="8918"/>
    <cellStyle name="20% - Accent3 11 6 3 3" xfId="8919"/>
    <cellStyle name="20% - Accent3 11 6 4" xfId="8920"/>
    <cellStyle name="20% - Accent3 11 6 4 2" xfId="8921"/>
    <cellStyle name="20% - Accent3 11 6 4 2 2" xfId="8922"/>
    <cellStyle name="20% - Accent3 11 6 4 3" xfId="8923"/>
    <cellStyle name="20% - Accent3 11 6 5" xfId="8924"/>
    <cellStyle name="20% - Accent3 11 6 5 2" xfId="8925"/>
    <cellStyle name="20% - Accent3 11 6 6" xfId="8926"/>
    <cellStyle name="20% - Accent3 11 6 7" xfId="8927"/>
    <cellStyle name="20% - Accent3 11 6 8" xfId="8928"/>
    <cellStyle name="20% - Accent3 11 6 9" xfId="8929"/>
    <cellStyle name="20% - Accent3 11 6_PNF Disclosure Summary 063011" xfId="8930"/>
    <cellStyle name="20% - Accent3 11 7" xfId="8931"/>
    <cellStyle name="20% - Accent3 11 7 10" xfId="8932"/>
    <cellStyle name="20% - Accent3 11 7 11" xfId="8933"/>
    <cellStyle name="20% - Accent3 11 7 12" xfId="8934"/>
    <cellStyle name="20% - Accent3 11 7 13" xfId="8935"/>
    <cellStyle name="20% - Accent3 11 7 14" xfId="8936"/>
    <cellStyle name="20% - Accent3 11 7 15" xfId="8937"/>
    <cellStyle name="20% - Accent3 11 7 16" xfId="8938"/>
    <cellStyle name="20% - Accent3 11 7 2" xfId="8939"/>
    <cellStyle name="20% - Accent3 11 7 2 10" xfId="8940"/>
    <cellStyle name="20% - Accent3 11 7 2 11" xfId="8941"/>
    <cellStyle name="20% - Accent3 11 7 2 12" xfId="8942"/>
    <cellStyle name="20% - Accent3 11 7 2 13" xfId="8943"/>
    <cellStyle name="20% - Accent3 11 7 2 14" xfId="8944"/>
    <cellStyle name="20% - Accent3 11 7 2 15" xfId="8945"/>
    <cellStyle name="20% - Accent3 11 7 2 2" xfId="8946"/>
    <cellStyle name="20% - Accent3 11 7 2 2 2" xfId="8947"/>
    <cellStyle name="20% - Accent3 11 7 2 2 2 2" xfId="8948"/>
    <cellStyle name="20% - Accent3 11 7 2 2 3" xfId="8949"/>
    <cellStyle name="20% - Accent3 11 7 2 3" xfId="8950"/>
    <cellStyle name="20% - Accent3 11 7 2 3 2" xfId="8951"/>
    <cellStyle name="20% - Accent3 11 7 2 3 2 2" xfId="8952"/>
    <cellStyle name="20% - Accent3 11 7 2 3 3" xfId="8953"/>
    <cellStyle name="20% - Accent3 11 7 2 4" xfId="8954"/>
    <cellStyle name="20% - Accent3 11 7 2 4 2" xfId="8955"/>
    <cellStyle name="20% - Accent3 11 7 2 5" xfId="8956"/>
    <cellStyle name="20% - Accent3 11 7 2 6" xfId="8957"/>
    <cellStyle name="20% - Accent3 11 7 2 7" xfId="8958"/>
    <cellStyle name="20% - Accent3 11 7 2 8" xfId="8959"/>
    <cellStyle name="20% - Accent3 11 7 2 9" xfId="8960"/>
    <cellStyle name="20% - Accent3 11 7 2_PNF Disclosure Summary 063011" xfId="8961"/>
    <cellStyle name="20% - Accent3 11 7 3" xfId="8962"/>
    <cellStyle name="20% - Accent3 11 7 3 2" xfId="8963"/>
    <cellStyle name="20% - Accent3 11 7 3 2 2" xfId="8964"/>
    <cellStyle name="20% - Accent3 11 7 3 3" xfId="8965"/>
    <cellStyle name="20% - Accent3 11 7 4" xfId="8966"/>
    <cellStyle name="20% - Accent3 11 7 4 2" xfId="8967"/>
    <cellStyle name="20% - Accent3 11 7 4 2 2" xfId="8968"/>
    <cellStyle name="20% - Accent3 11 7 4 3" xfId="8969"/>
    <cellStyle name="20% - Accent3 11 7 5" xfId="8970"/>
    <cellStyle name="20% - Accent3 11 7 5 2" xfId="8971"/>
    <cellStyle name="20% - Accent3 11 7 6" xfId="8972"/>
    <cellStyle name="20% - Accent3 11 7 7" xfId="8973"/>
    <cellStyle name="20% - Accent3 11 7 8" xfId="8974"/>
    <cellStyle name="20% - Accent3 11 7 9" xfId="8975"/>
    <cellStyle name="20% - Accent3 11 7_PNF Disclosure Summary 063011" xfId="8976"/>
    <cellStyle name="20% - Accent3 11 8" xfId="8977"/>
    <cellStyle name="20% - Accent3 11 8 10" xfId="8978"/>
    <cellStyle name="20% - Accent3 11 8 11" xfId="8979"/>
    <cellStyle name="20% - Accent3 11 8 12" xfId="8980"/>
    <cellStyle name="20% - Accent3 11 8 13" xfId="8981"/>
    <cellStyle name="20% - Accent3 11 8 14" xfId="8982"/>
    <cellStyle name="20% - Accent3 11 8 15" xfId="8983"/>
    <cellStyle name="20% - Accent3 11 8 2" xfId="8984"/>
    <cellStyle name="20% - Accent3 11 8 2 2" xfId="8985"/>
    <cellStyle name="20% - Accent3 11 8 2 2 2" xfId="8986"/>
    <cellStyle name="20% - Accent3 11 8 2 3" xfId="8987"/>
    <cellStyle name="20% - Accent3 11 8 3" xfId="8988"/>
    <cellStyle name="20% - Accent3 11 8 3 2" xfId="8989"/>
    <cellStyle name="20% - Accent3 11 8 3 2 2" xfId="8990"/>
    <cellStyle name="20% - Accent3 11 8 3 3" xfId="8991"/>
    <cellStyle name="20% - Accent3 11 8 4" xfId="8992"/>
    <cellStyle name="20% - Accent3 11 8 4 2" xfId="8993"/>
    <cellStyle name="20% - Accent3 11 8 5" xfId="8994"/>
    <cellStyle name="20% - Accent3 11 8 6" xfId="8995"/>
    <cellStyle name="20% - Accent3 11 8 7" xfId="8996"/>
    <cellStyle name="20% - Accent3 11 8 8" xfId="8997"/>
    <cellStyle name="20% - Accent3 11 8 9" xfId="8998"/>
    <cellStyle name="20% - Accent3 11 8_PNF Disclosure Summary 063011" xfId="8999"/>
    <cellStyle name="20% - Accent3 11 9" xfId="9000"/>
    <cellStyle name="20% - Accent3 11 9 2" xfId="9001"/>
    <cellStyle name="20% - Accent3 11 9 2 2" xfId="9002"/>
    <cellStyle name="20% - Accent3 11 9 3" xfId="9003"/>
    <cellStyle name="20% - Accent3 11_PNF Disclosure Summary 063011" xfId="9004"/>
    <cellStyle name="20% - Accent3 12" xfId="9005"/>
    <cellStyle name="20% - Accent3 12 10" xfId="9006"/>
    <cellStyle name="20% - Accent3 12 10 2" xfId="9007"/>
    <cellStyle name="20% - Accent3 12 10 2 2" xfId="9008"/>
    <cellStyle name="20% - Accent3 12 10 3" xfId="9009"/>
    <cellStyle name="20% - Accent3 12 11" xfId="9010"/>
    <cellStyle name="20% - Accent3 12 11 2" xfId="9011"/>
    <cellStyle name="20% - Accent3 12 12" xfId="9012"/>
    <cellStyle name="20% - Accent3 12 13" xfId="9013"/>
    <cellStyle name="20% - Accent3 12 14" xfId="9014"/>
    <cellStyle name="20% - Accent3 12 15" xfId="9015"/>
    <cellStyle name="20% - Accent3 12 16" xfId="9016"/>
    <cellStyle name="20% - Accent3 12 17" xfId="9017"/>
    <cellStyle name="20% - Accent3 12 18" xfId="9018"/>
    <cellStyle name="20% - Accent3 12 19" xfId="9019"/>
    <cellStyle name="20% - Accent3 12 2" xfId="9020"/>
    <cellStyle name="20% - Accent3 12 2 10" xfId="9021"/>
    <cellStyle name="20% - Accent3 12 2 11" xfId="9022"/>
    <cellStyle name="20% - Accent3 12 2 12" xfId="9023"/>
    <cellStyle name="20% - Accent3 12 2 13" xfId="9024"/>
    <cellStyle name="20% - Accent3 12 2 14" xfId="9025"/>
    <cellStyle name="20% - Accent3 12 2 15" xfId="9026"/>
    <cellStyle name="20% - Accent3 12 2 16" xfId="9027"/>
    <cellStyle name="20% - Accent3 12 2 2" xfId="9028"/>
    <cellStyle name="20% - Accent3 12 2 2 10" xfId="9029"/>
    <cellStyle name="20% - Accent3 12 2 2 11" xfId="9030"/>
    <cellStyle name="20% - Accent3 12 2 2 12" xfId="9031"/>
    <cellStyle name="20% - Accent3 12 2 2 13" xfId="9032"/>
    <cellStyle name="20% - Accent3 12 2 2 14" xfId="9033"/>
    <cellStyle name="20% - Accent3 12 2 2 15" xfId="9034"/>
    <cellStyle name="20% - Accent3 12 2 2 2" xfId="9035"/>
    <cellStyle name="20% - Accent3 12 2 2 2 2" xfId="9036"/>
    <cellStyle name="20% - Accent3 12 2 2 2 2 2" xfId="9037"/>
    <cellStyle name="20% - Accent3 12 2 2 2 3" xfId="9038"/>
    <cellStyle name="20% - Accent3 12 2 2 3" xfId="9039"/>
    <cellStyle name="20% - Accent3 12 2 2 3 2" xfId="9040"/>
    <cellStyle name="20% - Accent3 12 2 2 3 2 2" xfId="9041"/>
    <cellStyle name="20% - Accent3 12 2 2 3 3" xfId="9042"/>
    <cellStyle name="20% - Accent3 12 2 2 4" xfId="9043"/>
    <cellStyle name="20% - Accent3 12 2 2 4 2" xfId="9044"/>
    <cellStyle name="20% - Accent3 12 2 2 5" xfId="9045"/>
    <cellStyle name="20% - Accent3 12 2 2 6" xfId="9046"/>
    <cellStyle name="20% - Accent3 12 2 2 7" xfId="9047"/>
    <cellStyle name="20% - Accent3 12 2 2 8" xfId="9048"/>
    <cellStyle name="20% - Accent3 12 2 2 9" xfId="9049"/>
    <cellStyle name="20% - Accent3 12 2 2_PNF Disclosure Summary 063011" xfId="9050"/>
    <cellStyle name="20% - Accent3 12 2 3" xfId="9051"/>
    <cellStyle name="20% - Accent3 12 2 3 2" xfId="9052"/>
    <cellStyle name="20% - Accent3 12 2 3 2 2" xfId="9053"/>
    <cellStyle name="20% - Accent3 12 2 3 3" xfId="9054"/>
    <cellStyle name="20% - Accent3 12 2 4" xfId="9055"/>
    <cellStyle name="20% - Accent3 12 2 4 2" xfId="9056"/>
    <cellStyle name="20% - Accent3 12 2 4 2 2" xfId="9057"/>
    <cellStyle name="20% - Accent3 12 2 4 3" xfId="9058"/>
    <cellStyle name="20% - Accent3 12 2 5" xfId="9059"/>
    <cellStyle name="20% - Accent3 12 2 5 2" xfId="9060"/>
    <cellStyle name="20% - Accent3 12 2 6" xfId="9061"/>
    <cellStyle name="20% - Accent3 12 2 7" xfId="9062"/>
    <cellStyle name="20% - Accent3 12 2 8" xfId="9063"/>
    <cellStyle name="20% - Accent3 12 2 9" xfId="9064"/>
    <cellStyle name="20% - Accent3 12 2_PNF Disclosure Summary 063011" xfId="9065"/>
    <cellStyle name="20% - Accent3 12 20" xfId="9066"/>
    <cellStyle name="20% - Accent3 12 21" xfId="9067"/>
    <cellStyle name="20% - Accent3 12 22" xfId="9068"/>
    <cellStyle name="20% - Accent3 12 3" xfId="9069"/>
    <cellStyle name="20% - Accent3 12 3 10" xfId="9070"/>
    <cellStyle name="20% - Accent3 12 3 11" xfId="9071"/>
    <cellStyle name="20% - Accent3 12 3 12" xfId="9072"/>
    <cellStyle name="20% - Accent3 12 3 13" xfId="9073"/>
    <cellStyle name="20% - Accent3 12 3 14" xfId="9074"/>
    <cellStyle name="20% - Accent3 12 3 15" xfId="9075"/>
    <cellStyle name="20% - Accent3 12 3 16" xfId="9076"/>
    <cellStyle name="20% - Accent3 12 3 2" xfId="9077"/>
    <cellStyle name="20% - Accent3 12 3 2 10" xfId="9078"/>
    <cellStyle name="20% - Accent3 12 3 2 11" xfId="9079"/>
    <cellStyle name="20% - Accent3 12 3 2 12" xfId="9080"/>
    <cellStyle name="20% - Accent3 12 3 2 13" xfId="9081"/>
    <cellStyle name="20% - Accent3 12 3 2 14" xfId="9082"/>
    <cellStyle name="20% - Accent3 12 3 2 15" xfId="9083"/>
    <cellStyle name="20% - Accent3 12 3 2 2" xfId="9084"/>
    <cellStyle name="20% - Accent3 12 3 2 2 2" xfId="9085"/>
    <cellStyle name="20% - Accent3 12 3 2 2 2 2" xfId="9086"/>
    <cellStyle name="20% - Accent3 12 3 2 2 3" xfId="9087"/>
    <cellStyle name="20% - Accent3 12 3 2 3" xfId="9088"/>
    <cellStyle name="20% - Accent3 12 3 2 3 2" xfId="9089"/>
    <cellStyle name="20% - Accent3 12 3 2 3 2 2" xfId="9090"/>
    <cellStyle name="20% - Accent3 12 3 2 3 3" xfId="9091"/>
    <cellStyle name="20% - Accent3 12 3 2 4" xfId="9092"/>
    <cellStyle name="20% - Accent3 12 3 2 4 2" xfId="9093"/>
    <cellStyle name="20% - Accent3 12 3 2 5" xfId="9094"/>
    <cellStyle name="20% - Accent3 12 3 2 6" xfId="9095"/>
    <cellStyle name="20% - Accent3 12 3 2 7" xfId="9096"/>
    <cellStyle name="20% - Accent3 12 3 2 8" xfId="9097"/>
    <cellStyle name="20% - Accent3 12 3 2 9" xfId="9098"/>
    <cellStyle name="20% - Accent3 12 3 2_PNF Disclosure Summary 063011" xfId="9099"/>
    <cellStyle name="20% - Accent3 12 3 3" xfId="9100"/>
    <cellStyle name="20% - Accent3 12 3 3 2" xfId="9101"/>
    <cellStyle name="20% - Accent3 12 3 3 2 2" xfId="9102"/>
    <cellStyle name="20% - Accent3 12 3 3 3" xfId="9103"/>
    <cellStyle name="20% - Accent3 12 3 4" xfId="9104"/>
    <cellStyle name="20% - Accent3 12 3 4 2" xfId="9105"/>
    <cellStyle name="20% - Accent3 12 3 4 2 2" xfId="9106"/>
    <cellStyle name="20% - Accent3 12 3 4 3" xfId="9107"/>
    <cellStyle name="20% - Accent3 12 3 5" xfId="9108"/>
    <cellStyle name="20% - Accent3 12 3 5 2" xfId="9109"/>
    <cellStyle name="20% - Accent3 12 3 6" xfId="9110"/>
    <cellStyle name="20% - Accent3 12 3 7" xfId="9111"/>
    <cellStyle name="20% - Accent3 12 3 8" xfId="9112"/>
    <cellStyle name="20% - Accent3 12 3 9" xfId="9113"/>
    <cellStyle name="20% - Accent3 12 3_PNF Disclosure Summary 063011" xfId="9114"/>
    <cellStyle name="20% - Accent3 12 4" xfId="9115"/>
    <cellStyle name="20% - Accent3 12 4 10" xfId="9116"/>
    <cellStyle name="20% - Accent3 12 4 11" xfId="9117"/>
    <cellStyle name="20% - Accent3 12 4 12" xfId="9118"/>
    <cellStyle name="20% - Accent3 12 4 13" xfId="9119"/>
    <cellStyle name="20% - Accent3 12 4 14" xfId="9120"/>
    <cellStyle name="20% - Accent3 12 4 15" xfId="9121"/>
    <cellStyle name="20% - Accent3 12 4 16" xfId="9122"/>
    <cellStyle name="20% - Accent3 12 4 2" xfId="9123"/>
    <cellStyle name="20% - Accent3 12 4 2 10" xfId="9124"/>
    <cellStyle name="20% - Accent3 12 4 2 11" xfId="9125"/>
    <cellStyle name="20% - Accent3 12 4 2 12" xfId="9126"/>
    <cellStyle name="20% - Accent3 12 4 2 13" xfId="9127"/>
    <cellStyle name="20% - Accent3 12 4 2 14" xfId="9128"/>
    <cellStyle name="20% - Accent3 12 4 2 15" xfId="9129"/>
    <cellStyle name="20% - Accent3 12 4 2 2" xfId="9130"/>
    <cellStyle name="20% - Accent3 12 4 2 2 2" xfId="9131"/>
    <cellStyle name="20% - Accent3 12 4 2 2 2 2" xfId="9132"/>
    <cellStyle name="20% - Accent3 12 4 2 2 3" xfId="9133"/>
    <cellStyle name="20% - Accent3 12 4 2 3" xfId="9134"/>
    <cellStyle name="20% - Accent3 12 4 2 3 2" xfId="9135"/>
    <cellStyle name="20% - Accent3 12 4 2 3 2 2" xfId="9136"/>
    <cellStyle name="20% - Accent3 12 4 2 3 3" xfId="9137"/>
    <cellStyle name="20% - Accent3 12 4 2 4" xfId="9138"/>
    <cellStyle name="20% - Accent3 12 4 2 4 2" xfId="9139"/>
    <cellStyle name="20% - Accent3 12 4 2 5" xfId="9140"/>
    <cellStyle name="20% - Accent3 12 4 2 6" xfId="9141"/>
    <cellStyle name="20% - Accent3 12 4 2 7" xfId="9142"/>
    <cellStyle name="20% - Accent3 12 4 2 8" xfId="9143"/>
    <cellStyle name="20% - Accent3 12 4 2 9" xfId="9144"/>
    <cellStyle name="20% - Accent3 12 4 2_PNF Disclosure Summary 063011" xfId="9145"/>
    <cellStyle name="20% - Accent3 12 4 3" xfId="9146"/>
    <cellStyle name="20% - Accent3 12 4 3 2" xfId="9147"/>
    <cellStyle name="20% - Accent3 12 4 3 2 2" xfId="9148"/>
    <cellStyle name="20% - Accent3 12 4 3 3" xfId="9149"/>
    <cellStyle name="20% - Accent3 12 4 4" xfId="9150"/>
    <cellStyle name="20% - Accent3 12 4 4 2" xfId="9151"/>
    <cellStyle name="20% - Accent3 12 4 4 2 2" xfId="9152"/>
    <cellStyle name="20% - Accent3 12 4 4 3" xfId="9153"/>
    <cellStyle name="20% - Accent3 12 4 5" xfId="9154"/>
    <cellStyle name="20% - Accent3 12 4 5 2" xfId="9155"/>
    <cellStyle name="20% - Accent3 12 4 6" xfId="9156"/>
    <cellStyle name="20% - Accent3 12 4 7" xfId="9157"/>
    <cellStyle name="20% - Accent3 12 4 8" xfId="9158"/>
    <cellStyle name="20% - Accent3 12 4 9" xfId="9159"/>
    <cellStyle name="20% - Accent3 12 4_PNF Disclosure Summary 063011" xfId="9160"/>
    <cellStyle name="20% - Accent3 12 5" xfId="9161"/>
    <cellStyle name="20% - Accent3 12 5 10" xfId="9162"/>
    <cellStyle name="20% - Accent3 12 5 11" xfId="9163"/>
    <cellStyle name="20% - Accent3 12 5 12" xfId="9164"/>
    <cellStyle name="20% - Accent3 12 5 13" xfId="9165"/>
    <cellStyle name="20% - Accent3 12 5 14" xfId="9166"/>
    <cellStyle name="20% - Accent3 12 5 15" xfId="9167"/>
    <cellStyle name="20% - Accent3 12 5 16" xfId="9168"/>
    <cellStyle name="20% - Accent3 12 5 2" xfId="9169"/>
    <cellStyle name="20% - Accent3 12 5 2 10" xfId="9170"/>
    <cellStyle name="20% - Accent3 12 5 2 11" xfId="9171"/>
    <cellStyle name="20% - Accent3 12 5 2 12" xfId="9172"/>
    <cellStyle name="20% - Accent3 12 5 2 13" xfId="9173"/>
    <cellStyle name="20% - Accent3 12 5 2 14" xfId="9174"/>
    <cellStyle name="20% - Accent3 12 5 2 15" xfId="9175"/>
    <cellStyle name="20% - Accent3 12 5 2 2" xfId="9176"/>
    <cellStyle name="20% - Accent3 12 5 2 2 2" xfId="9177"/>
    <cellStyle name="20% - Accent3 12 5 2 2 2 2" xfId="9178"/>
    <cellStyle name="20% - Accent3 12 5 2 2 3" xfId="9179"/>
    <cellStyle name="20% - Accent3 12 5 2 3" xfId="9180"/>
    <cellStyle name="20% - Accent3 12 5 2 3 2" xfId="9181"/>
    <cellStyle name="20% - Accent3 12 5 2 3 2 2" xfId="9182"/>
    <cellStyle name="20% - Accent3 12 5 2 3 3" xfId="9183"/>
    <cellStyle name="20% - Accent3 12 5 2 4" xfId="9184"/>
    <cellStyle name="20% - Accent3 12 5 2 4 2" xfId="9185"/>
    <cellStyle name="20% - Accent3 12 5 2 5" xfId="9186"/>
    <cellStyle name="20% - Accent3 12 5 2 6" xfId="9187"/>
    <cellStyle name="20% - Accent3 12 5 2 7" xfId="9188"/>
    <cellStyle name="20% - Accent3 12 5 2 8" xfId="9189"/>
    <cellStyle name="20% - Accent3 12 5 2 9" xfId="9190"/>
    <cellStyle name="20% - Accent3 12 5 2_PNF Disclosure Summary 063011" xfId="9191"/>
    <cellStyle name="20% - Accent3 12 5 3" xfId="9192"/>
    <cellStyle name="20% - Accent3 12 5 3 2" xfId="9193"/>
    <cellStyle name="20% - Accent3 12 5 3 2 2" xfId="9194"/>
    <cellStyle name="20% - Accent3 12 5 3 3" xfId="9195"/>
    <cellStyle name="20% - Accent3 12 5 4" xfId="9196"/>
    <cellStyle name="20% - Accent3 12 5 4 2" xfId="9197"/>
    <cellStyle name="20% - Accent3 12 5 4 2 2" xfId="9198"/>
    <cellStyle name="20% - Accent3 12 5 4 3" xfId="9199"/>
    <cellStyle name="20% - Accent3 12 5 5" xfId="9200"/>
    <cellStyle name="20% - Accent3 12 5 5 2" xfId="9201"/>
    <cellStyle name="20% - Accent3 12 5 6" xfId="9202"/>
    <cellStyle name="20% - Accent3 12 5 7" xfId="9203"/>
    <cellStyle name="20% - Accent3 12 5 8" xfId="9204"/>
    <cellStyle name="20% - Accent3 12 5 9" xfId="9205"/>
    <cellStyle name="20% - Accent3 12 5_PNF Disclosure Summary 063011" xfId="9206"/>
    <cellStyle name="20% - Accent3 12 6" xfId="9207"/>
    <cellStyle name="20% - Accent3 12 6 10" xfId="9208"/>
    <cellStyle name="20% - Accent3 12 6 11" xfId="9209"/>
    <cellStyle name="20% - Accent3 12 6 12" xfId="9210"/>
    <cellStyle name="20% - Accent3 12 6 13" xfId="9211"/>
    <cellStyle name="20% - Accent3 12 6 14" xfId="9212"/>
    <cellStyle name="20% - Accent3 12 6 15" xfId="9213"/>
    <cellStyle name="20% - Accent3 12 6 16" xfId="9214"/>
    <cellStyle name="20% - Accent3 12 6 2" xfId="9215"/>
    <cellStyle name="20% - Accent3 12 6 2 10" xfId="9216"/>
    <cellStyle name="20% - Accent3 12 6 2 11" xfId="9217"/>
    <cellStyle name="20% - Accent3 12 6 2 12" xfId="9218"/>
    <cellStyle name="20% - Accent3 12 6 2 13" xfId="9219"/>
    <cellStyle name="20% - Accent3 12 6 2 14" xfId="9220"/>
    <cellStyle name="20% - Accent3 12 6 2 15" xfId="9221"/>
    <cellStyle name="20% - Accent3 12 6 2 2" xfId="9222"/>
    <cellStyle name="20% - Accent3 12 6 2 2 2" xfId="9223"/>
    <cellStyle name="20% - Accent3 12 6 2 2 2 2" xfId="9224"/>
    <cellStyle name="20% - Accent3 12 6 2 2 3" xfId="9225"/>
    <cellStyle name="20% - Accent3 12 6 2 3" xfId="9226"/>
    <cellStyle name="20% - Accent3 12 6 2 3 2" xfId="9227"/>
    <cellStyle name="20% - Accent3 12 6 2 3 2 2" xfId="9228"/>
    <cellStyle name="20% - Accent3 12 6 2 3 3" xfId="9229"/>
    <cellStyle name="20% - Accent3 12 6 2 4" xfId="9230"/>
    <cellStyle name="20% - Accent3 12 6 2 4 2" xfId="9231"/>
    <cellStyle name="20% - Accent3 12 6 2 5" xfId="9232"/>
    <cellStyle name="20% - Accent3 12 6 2 6" xfId="9233"/>
    <cellStyle name="20% - Accent3 12 6 2 7" xfId="9234"/>
    <cellStyle name="20% - Accent3 12 6 2 8" xfId="9235"/>
    <cellStyle name="20% - Accent3 12 6 2 9" xfId="9236"/>
    <cellStyle name="20% - Accent3 12 6 2_PNF Disclosure Summary 063011" xfId="9237"/>
    <cellStyle name="20% - Accent3 12 6 3" xfId="9238"/>
    <cellStyle name="20% - Accent3 12 6 3 2" xfId="9239"/>
    <cellStyle name="20% - Accent3 12 6 3 2 2" xfId="9240"/>
    <cellStyle name="20% - Accent3 12 6 3 3" xfId="9241"/>
    <cellStyle name="20% - Accent3 12 6 4" xfId="9242"/>
    <cellStyle name="20% - Accent3 12 6 4 2" xfId="9243"/>
    <cellStyle name="20% - Accent3 12 6 4 2 2" xfId="9244"/>
    <cellStyle name="20% - Accent3 12 6 4 3" xfId="9245"/>
    <cellStyle name="20% - Accent3 12 6 5" xfId="9246"/>
    <cellStyle name="20% - Accent3 12 6 5 2" xfId="9247"/>
    <cellStyle name="20% - Accent3 12 6 6" xfId="9248"/>
    <cellStyle name="20% - Accent3 12 6 7" xfId="9249"/>
    <cellStyle name="20% - Accent3 12 6 8" xfId="9250"/>
    <cellStyle name="20% - Accent3 12 6 9" xfId="9251"/>
    <cellStyle name="20% - Accent3 12 6_PNF Disclosure Summary 063011" xfId="9252"/>
    <cellStyle name="20% - Accent3 12 7" xfId="9253"/>
    <cellStyle name="20% - Accent3 12 7 10" xfId="9254"/>
    <cellStyle name="20% - Accent3 12 7 11" xfId="9255"/>
    <cellStyle name="20% - Accent3 12 7 12" xfId="9256"/>
    <cellStyle name="20% - Accent3 12 7 13" xfId="9257"/>
    <cellStyle name="20% - Accent3 12 7 14" xfId="9258"/>
    <cellStyle name="20% - Accent3 12 7 15" xfId="9259"/>
    <cellStyle name="20% - Accent3 12 7 16" xfId="9260"/>
    <cellStyle name="20% - Accent3 12 7 2" xfId="9261"/>
    <cellStyle name="20% - Accent3 12 7 2 10" xfId="9262"/>
    <cellStyle name="20% - Accent3 12 7 2 11" xfId="9263"/>
    <cellStyle name="20% - Accent3 12 7 2 12" xfId="9264"/>
    <cellStyle name="20% - Accent3 12 7 2 13" xfId="9265"/>
    <cellStyle name="20% - Accent3 12 7 2 14" xfId="9266"/>
    <cellStyle name="20% - Accent3 12 7 2 15" xfId="9267"/>
    <cellStyle name="20% - Accent3 12 7 2 2" xfId="9268"/>
    <cellStyle name="20% - Accent3 12 7 2 2 2" xfId="9269"/>
    <cellStyle name="20% - Accent3 12 7 2 2 2 2" xfId="9270"/>
    <cellStyle name="20% - Accent3 12 7 2 2 3" xfId="9271"/>
    <cellStyle name="20% - Accent3 12 7 2 3" xfId="9272"/>
    <cellStyle name="20% - Accent3 12 7 2 3 2" xfId="9273"/>
    <cellStyle name="20% - Accent3 12 7 2 3 2 2" xfId="9274"/>
    <cellStyle name="20% - Accent3 12 7 2 3 3" xfId="9275"/>
    <cellStyle name="20% - Accent3 12 7 2 4" xfId="9276"/>
    <cellStyle name="20% - Accent3 12 7 2 4 2" xfId="9277"/>
    <cellStyle name="20% - Accent3 12 7 2 5" xfId="9278"/>
    <cellStyle name="20% - Accent3 12 7 2 6" xfId="9279"/>
    <cellStyle name="20% - Accent3 12 7 2 7" xfId="9280"/>
    <cellStyle name="20% - Accent3 12 7 2 8" xfId="9281"/>
    <cellStyle name="20% - Accent3 12 7 2 9" xfId="9282"/>
    <cellStyle name="20% - Accent3 12 7 2_PNF Disclosure Summary 063011" xfId="9283"/>
    <cellStyle name="20% - Accent3 12 7 3" xfId="9284"/>
    <cellStyle name="20% - Accent3 12 7 3 2" xfId="9285"/>
    <cellStyle name="20% - Accent3 12 7 3 2 2" xfId="9286"/>
    <cellStyle name="20% - Accent3 12 7 3 3" xfId="9287"/>
    <cellStyle name="20% - Accent3 12 7 4" xfId="9288"/>
    <cellStyle name="20% - Accent3 12 7 4 2" xfId="9289"/>
    <cellStyle name="20% - Accent3 12 7 4 2 2" xfId="9290"/>
    <cellStyle name="20% - Accent3 12 7 4 3" xfId="9291"/>
    <cellStyle name="20% - Accent3 12 7 5" xfId="9292"/>
    <cellStyle name="20% - Accent3 12 7 5 2" xfId="9293"/>
    <cellStyle name="20% - Accent3 12 7 6" xfId="9294"/>
    <cellStyle name="20% - Accent3 12 7 7" xfId="9295"/>
    <cellStyle name="20% - Accent3 12 7 8" xfId="9296"/>
    <cellStyle name="20% - Accent3 12 7 9" xfId="9297"/>
    <cellStyle name="20% - Accent3 12 7_PNF Disclosure Summary 063011" xfId="9298"/>
    <cellStyle name="20% - Accent3 12 8" xfId="9299"/>
    <cellStyle name="20% - Accent3 12 8 10" xfId="9300"/>
    <cellStyle name="20% - Accent3 12 8 11" xfId="9301"/>
    <cellStyle name="20% - Accent3 12 8 12" xfId="9302"/>
    <cellStyle name="20% - Accent3 12 8 13" xfId="9303"/>
    <cellStyle name="20% - Accent3 12 8 14" xfId="9304"/>
    <cellStyle name="20% - Accent3 12 8 15" xfId="9305"/>
    <cellStyle name="20% - Accent3 12 8 2" xfId="9306"/>
    <cellStyle name="20% - Accent3 12 8 2 2" xfId="9307"/>
    <cellStyle name="20% - Accent3 12 8 2 2 2" xfId="9308"/>
    <cellStyle name="20% - Accent3 12 8 2 3" xfId="9309"/>
    <cellStyle name="20% - Accent3 12 8 3" xfId="9310"/>
    <cellStyle name="20% - Accent3 12 8 3 2" xfId="9311"/>
    <cellStyle name="20% - Accent3 12 8 3 2 2" xfId="9312"/>
    <cellStyle name="20% - Accent3 12 8 3 3" xfId="9313"/>
    <cellStyle name="20% - Accent3 12 8 4" xfId="9314"/>
    <cellStyle name="20% - Accent3 12 8 4 2" xfId="9315"/>
    <cellStyle name="20% - Accent3 12 8 5" xfId="9316"/>
    <cellStyle name="20% - Accent3 12 8 6" xfId="9317"/>
    <cellStyle name="20% - Accent3 12 8 7" xfId="9318"/>
    <cellStyle name="20% - Accent3 12 8 8" xfId="9319"/>
    <cellStyle name="20% - Accent3 12 8 9" xfId="9320"/>
    <cellStyle name="20% - Accent3 12 8_PNF Disclosure Summary 063011" xfId="9321"/>
    <cellStyle name="20% - Accent3 12 9" xfId="9322"/>
    <cellStyle name="20% - Accent3 12 9 2" xfId="9323"/>
    <cellStyle name="20% - Accent3 12 9 2 2" xfId="9324"/>
    <cellStyle name="20% - Accent3 12 9 3" xfId="9325"/>
    <cellStyle name="20% - Accent3 12_PNF Disclosure Summary 063011" xfId="9326"/>
    <cellStyle name="20% - Accent3 13" xfId="9327"/>
    <cellStyle name="20% - Accent3 13 10" xfId="9328"/>
    <cellStyle name="20% - Accent3 13 10 2" xfId="9329"/>
    <cellStyle name="20% - Accent3 13 10 2 2" xfId="9330"/>
    <cellStyle name="20% - Accent3 13 10 3" xfId="9331"/>
    <cellStyle name="20% - Accent3 13 11" xfId="9332"/>
    <cellStyle name="20% - Accent3 13 11 2" xfId="9333"/>
    <cellStyle name="20% - Accent3 13 12" xfId="9334"/>
    <cellStyle name="20% - Accent3 13 13" xfId="9335"/>
    <cellStyle name="20% - Accent3 13 14" xfId="9336"/>
    <cellStyle name="20% - Accent3 13 15" xfId="9337"/>
    <cellStyle name="20% - Accent3 13 16" xfId="9338"/>
    <cellStyle name="20% - Accent3 13 17" xfId="9339"/>
    <cellStyle name="20% - Accent3 13 18" xfId="9340"/>
    <cellStyle name="20% - Accent3 13 19" xfId="9341"/>
    <cellStyle name="20% - Accent3 13 2" xfId="9342"/>
    <cellStyle name="20% - Accent3 13 2 10" xfId="9343"/>
    <cellStyle name="20% - Accent3 13 2 11" xfId="9344"/>
    <cellStyle name="20% - Accent3 13 2 12" xfId="9345"/>
    <cellStyle name="20% - Accent3 13 2 13" xfId="9346"/>
    <cellStyle name="20% - Accent3 13 2 14" xfId="9347"/>
    <cellStyle name="20% - Accent3 13 2 15" xfId="9348"/>
    <cellStyle name="20% - Accent3 13 2 16" xfId="9349"/>
    <cellStyle name="20% - Accent3 13 2 2" xfId="9350"/>
    <cellStyle name="20% - Accent3 13 2 2 10" xfId="9351"/>
    <cellStyle name="20% - Accent3 13 2 2 11" xfId="9352"/>
    <cellStyle name="20% - Accent3 13 2 2 12" xfId="9353"/>
    <cellStyle name="20% - Accent3 13 2 2 13" xfId="9354"/>
    <cellStyle name="20% - Accent3 13 2 2 14" xfId="9355"/>
    <cellStyle name="20% - Accent3 13 2 2 15" xfId="9356"/>
    <cellStyle name="20% - Accent3 13 2 2 2" xfId="9357"/>
    <cellStyle name="20% - Accent3 13 2 2 2 2" xfId="9358"/>
    <cellStyle name="20% - Accent3 13 2 2 2 2 2" xfId="9359"/>
    <cellStyle name="20% - Accent3 13 2 2 2 3" xfId="9360"/>
    <cellStyle name="20% - Accent3 13 2 2 3" xfId="9361"/>
    <cellStyle name="20% - Accent3 13 2 2 3 2" xfId="9362"/>
    <cellStyle name="20% - Accent3 13 2 2 3 2 2" xfId="9363"/>
    <cellStyle name="20% - Accent3 13 2 2 3 3" xfId="9364"/>
    <cellStyle name="20% - Accent3 13 2 2 4" xfId="9365"/>
    <cellStyle name="20% - Accent3 13 2 2 4 2" xfId="9366"/>
    <cellStyle name="20% - Accent3 13 2 2 5" xfId="9367"/>
    <cellStyle name="20% - Accent3 13 2 2 6" xfId="9368"/>
    <cellStyle name="20% - Accent3 13 2 2 7" xfId="9369"/>
    <cellStyle name="20% - Accent3 13 2 2 8" xfId="9370"/>
    <cellStyle name="20% - Accent3 13 2 2 9" xfId="9371"/>
    <cellStyle name="20% - Accent3 13 2 2_PNF Disclosure Summary 063011" xfId="9372"/>
    <cellStyle name="20% - Accent3 13 2 3" xfId="9373"/>
    <cellStyle name="20% - Accent3 13 2 3 2" xfId="9374"/>
    <cellStyle name="20% - Accent3 13 2 3 2 2" xfId="9375"/>
    <cellStyle name="20% - Accent3 13 2 3 3" xfId="9376"/>
    <cellStyle name="20% - Accent3 13 2 4" xfId="9377"/>
    <cellStyle name="20% - Accent3 13 2 4 2" xfId="9378"/>
    <cellStyle name="20% - Accent3 13 2 4 2 2" xfId="9379"/>
    <cellStyle name="20% - Accent3 13 2 4 3" xfId="9380"/>
    <cellStyle name="20% - Accent3 13 2 5" xfId="9381"/>
    <cellStyle name="20% - Accent3 13 2 5 2" xfId="9382"/>
    <cellStyle name="20% - Accent3 13 2 6" xfId="9383"/>
    <cellStyle name="20% - Accent3 13 2 7" xfId="9384"/>
    <cellStyle name="20% - Accent3 13 2 8" xfId="9385"/>
    <cellStyle name="20% - Accent3 13 2 9" xfId="9386"/>
    <cellStyle name="20% - Accent3 13 2_PNF Disclosure Summary 063011" xfId="9387"/>
    <cellStyle name="20% - Accent3 13 20" xfId="9388"/>
    <cellStyle name="20% - Accent3 13 21" xfId="9389"/>
    <cellStyle name="20% - Accent3 13 22" xfId="9390"/>
    <cellStyle name="20% - Accent3 13 3" xfId="9391"/>
    <cellStyle name="20% - Accent3 13 3 10" xfId="9392"/>
    <cellStyle name="20% - Accent3 13 3 11" xfId="9393"/>
    <cellStyle name="20% - Accent3 13 3 12" xfId="9394"/>
    <cellStyle name="20% - Accent3 13 3 13" xfId="9395"/>
    <cellStyle name="20% - Accent3 13 3 14" xfId="9396"/>
    <cellStyle name="20% - Accent3 13 3 15" xfId="9397"/>
    <cellStyle name="20% - Accent3 13 3 16" xfId="9398"/>
    <cellStyle name="20% - Accent3 13 3 2" xfId="9399"/>
    <cellStyle name="20% - Accent3 13 3 2 10" xfId="9400"/>
    <cellStyle name="20% - Accent3 13 3 2 11" xfId="9401"/>
    <cellStyle name="20% - Accent3 13 3 2 12" xfId="9402"/>
    <cellStyle name="20% - Accent3 13 3 2 13" xfId="9403"/>
    <cellStyle name="20% - Accent3 13 3 2 14" xfId="9404"/>
    <cellStyle name="20% - Accent3 13 3 2 15" xfId="9405"/>
    <cellStyle name="20% - Accent3 13 3 2 2" xfId="9406"/>
    <cellStyle name="20% - Accent3 13 3 2 2 2" xfId="9407"/>
    <cellStyle name="20% - Accent3 13 3 2 2 2 2" xfId="9408"/>
    <cellStyle name="20% - Accent3 13 3 2 2 3" xfId="9409"/>
    <cellStyle name="20% - Accent3 13 3 2 3" xfId="9410"/>
    <cellStyle name="20% - Accent3 13 3 2 3 2" xfId="9411"/>
    <cellStyle name="20% - Accent3 13 3 2 3 2 2" xfId="9412"/>
    <cellStyle name="20% - Accent3 13 3 2 3 3" xfId="9413"/>
    <cellStyle name="20% - Accent3 13 3 2 4" xfId="9414"/>
    <cellStyle name="20% - Accent3 13 3 2 4 2" xfId="9415"/>
    <cellStyle name="20% - Accent3 13 3 2 5" xfId="9416"/>
    <cellStyle name="20% - Accent3 13 3 2 6" xfId="9417"/>
    <cellStyle name="20% - Accent3 13 3 2 7" xfId="9418"/>
    <cellStyle name="20% - Accent3 13 3 2 8" xfId="9419"/>
    <cellStyle name="20% - Accent3 13 3 2 9" xfId="9420"/>
    <cellStyle name="20% - Accent3 13 3 2_PNF Disclosure Summary 063011" xfId="9421"/>
    <cellStyle name="20% - Accent3 13 3 3" xfId="9422"/>
    <cellStyle name="20% - Accent3 13 3 3 2" xfId="9423"/>
    <cellStyle name="20% - Accent3 13 3 3 2 2" xfId="9424"/>
    <cellStyle name="20% - Accent3 13 3 3 3" xfId="9425"/>
    <cellStyle name="20% - Accent3 13 3 4" xfId="9426"/>
    <cellStyle name="20% - Accent3 13 3 4 2" xfId="9427"/>
    <cellStyle name="20% - Accent3 13 3 4 2 2" xfId="9428"/>
    <cellStyle name="20% - Accent3 13 3 4 3" xfId="9429"/>
    <cellStyle name="20% - Accent3 13 3 5" xfId="9430"/>
    <cellStyle name="20% - Accent3 13 3 5 2" xfId="9431"/>
    <cellStyle name="20% - Accent3 13 3 6" xfId="9432"/>
    <cellStyle name="20% - Accent3 13 3 7" xfId="9433"/>
    <cellStyle name="20% - Accent3 13 3 8" xfId="9434"/>
    <cellStyle name="20% - Accent3 13 3 9" xfId="9435"/>
    <cellStyle name="20% - Accent3 13 3_PNF Disclosure Summary 063011" xfId="9436"/>
    <cellStyle name="20% - Accent3 13 4" xfId="9437"/>
    <cellStyle name="20% - Accent3 13 4 10" xfId="9438"/>
    <cellStyle name="20% - Accent3 13 4 11" xfId="9439"/>
    <cellStyle name="20% - Accent3 13 4 12" xfId="9440"/>
    <cellStyle name="20% - Accent3 13 4 13" xfId="9441"/>
    <cellStyle name="20% - Accent3 13 4 14" xfId="9442"/>
    <cellStyle name="20% - Accent3 13 4 15" xfId="9443"/>
    <cellStyle name="20% - Accent3 13 4 16" xfId="9444"/>
    <cellStyle name="20% - Accent3 13 4 2" xfId="9445"/>
    <cellStyle name="20% - Accent3 13 4 2 10" xfId="9446"/>
    <cellStyle name="20% - Accent3 13 4 2 11" xfId="9447"/>
    <cellStyle name="20% - Accent3 13 4 2 12" xfId="9448"/>
    <cellStyle name="20% - Accent3 13 4 2 13" xfId="9449"/>
    <cellStyle name="20% - Accent3 13 4 2 14" xfId="9450"/>
    <cellStyle name="20% - Accent3 13 4 2 15" xfId="9451"/>
    <cellStyle name="20% - Accent3 13 4 2 2" xfId="9452"/>
    <cellStyle name="20% - Accent3 13 4 2 2 2" xfId="9453"/>
    <cellStyle name="20% - Accent3 13 4 2 2 2 2" xfId="9454"/>
    <cellStyle name="20% - Accent3 13 4 2 2 3" xfId="9455"/>
    <cellStyle name="20% - Accent3 13 4 2 3" xfId="9456"/>
    <cellStyle name="20% - Accent3 13 4 2 3 2" xfId="9457"/>
    <cellStyle name="20% - Accent3 13 4 2 3 2 2" xfId="9458"/>
    <cellStyle name="20% - Accent3 13 4 2 3 3" xfId="9459"/>
    <cellStyle name="20% - Accent3 13 4 2 4" xfId="9460"/>
    <cellStyle name="20% - Accent3 13 4 2 4 2" xfId="9461"/>
    <cellStyle name="20% - Accent3 13 4 2 5" xfId="9462"/>
    <cellStyle name="20% - Accent3 13 4 2 6" xfId="9463"/>
    <cellStyle name="20% - Accent3 13 4 2 7" xfId="9464"/>
    <cellStyle name="20% - Accent3 13 4 2 8" xfId="9465"/>
    <cellStyle name="20% - Accent3 13 4 2 9" xfId="9466"/>
    <cellStyle name="20% - Accent3 13 4 2_PNF Disclosure Summary 063011" xfId="9467"/>
    <cellStyle name="20% - Accent3 13 4 3" xfId="9468"/>
    <cellStyle name="20% - Accent3 13 4 3 2" xfId="9469"/>
    <cellStyle name="20% - Accent3 13 4 3 2 2" xfId="9470"/>
    <cellStyle name="20% - Accent3 13 4 3 3" xfId="9471"/>
    <cellStyle name="20% - Accent3 13 4 4" xfId="9472"/>
    <cellStyle name="20% - Accent3 13 4 4 2" xfId="9473"/>
    <cellStyle name="20% - Accent3 13 4 4 2 2" xfId="9474"/>
    <cellStyle name="20% - Accent3 13 4 4 3" xfId="9475"/>
    <cellStyle name="20% - Accent3 13 4 5" xfId="9476"/>
    <cellStyle name="20% - Accent3 13 4 5 2" xfId="9477"/>
    <cellStyle name="20% - Accent3 13 4 6" xfId="9478"/>
    <cellStyle name="20% - Accent3 13 4 7" xfId="9479"/>
    <cellStyle name="20% - Accent3 13 4 8" xfId="9480"/>
    <cellStyle name="20% - Accent3 13 4 9" xfId="9481"/>
    <cellStyle name="20% - Accent3 13 4_PNF Disclosure Summary 063011" xfId="9482"/>
    <cellStyle name="20% - Accent3 13 5" xfId="9483"/>
    <cellStyle name="20% - Accent3 13 5 10" xfId="9484"/>
    <cellStyle name="20% - Accent3 13 5 11" xfId="9485"/>
    <cellStyle name="20% - Accent3 13 5 12" xfId="9486"/>
    <cellStyle name="20% - Accent3 13 5 13" xfId="9487"/>
    <cellStyle name="20% - Accent3 13 5 14" xfId="9488"/>
    <cellStyle name="20% - Accent3 13 5 15" xfId="9489"/>
    <cellStyle name="20% - Accent3 13 5 16" xfId="9490"/>
    <cellStyle name="20% - Accent3 13 5 2" xfId="9491"/>
    <cellStyle name="20% - Accent3 13 5 2 10" xfId="9492"/>
    <cellStyle name="20% - Accent3 13 5 2 11" xfId="9493"/>
    <cellStyle name="20% - Accent3 13 5 2 12" xfId="9494"/>
    <cellStyle name="20% - Accent3 13 5 2 13" xfId="9495"/>
    <cellStyle name="20% - Accent3 13 5 2 14" xfId="9496"/>
    <cellStyle name="20% - Accent3 13 5 2 15" xfId="9497"/>
    <cellStyle name="20% - Accent3 13 5 2 2" xfId="9498"/>
    <cellStyle name="20% - Accent3 13 5 2 2 2" xfId="9499"/>
    <cellStyle name="20% - Accent3 13 5 2 2 2 2" xfId="9500"/>
    <cellStyle name="20% - Accent3 13 5 2 2 3" xfId="9501"/>
    <cellStyle name="20% - Accent3 13 5 2 3" xfId="9502"/>
    <cellStyle name="20% - Accent3 13 5 2 3 2" xfId="9503"/>
    <cellStyle name="20% - Accent3 13 5 2 3 2 2" xfId="9504"/>
    <cellStyle name="20% - Accent3 13 5 2 3 3" xfId="9505"/>
    <cellStyle name="20% - Accent3 13 5 2 4" xfId="9506"/>
    <cellStyle name="20% - Accent3 13 5 2 4 2" xfId="9507"/>
    <cellStyle name="20% - Accent3 13 5 2 5" xfId="9508"/>
    <cellStyle name="20% - Accent3 13 5 2 6" xfId="9509"/>
    <cellStyle name="20% - Accent3 13 5 2 7" xfId="9510"/>
    <cellStyle name="20% - Accent3 13 5 2 8" xfId="9511"/>
    <cellStyle name="20% - Accent3 13 5 2 9" xfId="9512"/>
    <cellStyle name="20% - Accent3 13 5 2_PNF Disclosure Summary 063011" xfId="9513"/>
    <cellStyle name="20% - Accent3 13 5 3" xfId="9514"/>
    <cellStyle name="20% - Accent3 13 5 3 2" xfId="9515"/>
    <cellStyle name="20% - Accent3 13 5 3 2 2" xfId="9516"/>
    <cellStyle name="20% - Accent3 13 5 3 3" xfId="9517"/>
    <cellStyle name="20% - Accent3 13 5 4" xfId="9518"/>
    <cellStyle name="20% - Accent3 13 5 4 2" xfId="9519"/>
    <cellStyle name="20% - Accent3 13 5 4 2 2" xfId="9520"/>
    <cellStyle name="20% - Accent3 13 5 4 3" xfId="9521"/>
    <cellStyle name="20% - Accent3 13 5 5" xfId="9522"/>
    <cellStyle name="20% - Accent3 13 5 5 2" xfId="9523"/>
    <cellStyle name="20% - Accent3 13 5 6" xfId="9524"/>
    <cellStyle name="20% - Accent3 13 5 7" xfId="9525"/>
    <cellStyle name="20% - Accent3 13 5 8" xfId="9526"/>
    <cellStyle name="20% - Accent3 13 5 9" xfId="9527"/>
    <cellStyle name="20% - Accent3 13 5_PNF Disclosure Summary 063011" xfId="9528"/>
    <cellStyle name="20% - Accent3 13 6" xfId="9529"/>
    <cellStyle name="20% - Accent3 13 6 10" xfId="9530"/>
    <cellStyle name="20% - Accent3 13 6 11" xfId="9531"/>
    <cellStyle name="20% - Accent3 13 6 12" xfId="9532"/>
    <cellStyle name="20% - Accent3 13 6 13" xfId="9533"/>
    <cellStyle name="20% - Accent3 13 6 14" xfId="9534"/>
    <cellStyle name="20% - Accent3 13 6 15" xfId="9535"/>
    <cellStyle name="20% - Accent3 13 6 16" xfId="9536"/>
    <cellStyle name="20% - Accent3 13 6 2" xfId="9537"/>
    <cellStyle name="20% - Accent3 13 6 2 10" xfId="9538"/>
    <cellStyle name="20% - Accent3 13 6 2 11" xfId="9539"/>
    <cellStyle name="20% - Accent3 13 6 2 12" xfId="9540"/>
    <cellStyle name="20% - Accent3 13 6 2 13" xfId="9541"/>
    <cellStyle name="20% - Accent3 13 6 2 14" xfId="9542"/>
    <cellStyle name="20% - Accent3 13 6 2 15" xfId="9543"/>
    <cellStyle name="20% - Accent3 13 6 2 2" xfId="9544"/>
    <cellStyle name="20% - Accent3 13 6 2 2 2" xfId="9545"/>
    <cellStyle name="20% - Accent3 13 6 2 2 2 2" xfId="9546"/>
    <cellStyle name="20% - Accent3 13 6 2 2 3" xfId="9547"/>
    <cellStyle name="20% - Accent3 13 6 2 3" xfId="9548"/>
    <cellStyle name="20% - Accent3 13 6 2 3 2" xfId="9549"/>
    <cellStyle name="20% - Accent3 13 6 2 3 2 2" xfId="9550"/>
    <cellStyle name="20% - Accent3 13 6 2 3 3" xfId="9551"/>
    <cellStyle name="20% - Accent3 13 6 2 4" xfId="9552"/>
    <cellStyle name="20% - Accent3 13 6 2 4 2" xfId="9553"/>
    <cellStyle name="20% - Accent3 13 6 2 5" xfId="9554"/>
    <cellStyle name="20% - Accent3 13 6 2 6" xfId="9555"/>
    <cellStyle name="20% - Accent3 13 6 2 7" xfId="9556"/>
    <cellStyle name="20% - Accent3 13 6 2 8" xfId="9557"/>
    <cellStyle name="20% - Accent3 13 6 2 9" xfId="9558"/>
    <cellStyle name="20% - Accent3 13 6 2_PNF Disclosure Summary 063011" xfId="9559"/>
    <cellStyle name="20% - Accent3 13 6 3" xfId="9560"/>
    <cellStyle name="20% - Accent3 13 6 3 2" xfId="9561"/>
    <cellStyle name="20% - Accent3 13 6 3 2 2" xfId="9562"/>
    <cellStyle name="20% - Accent3 13 6 3 3" xfId="9563"/>
    <cellStyle name="20% - Accent3 13 6 4" xfId="9564"/>
    <cellStyle name="20% - Accent3 13 6 4 2" xfId="9565"/>
    <cellStyle name="20% - Accent3 13 6 4 2 2" xfId="9566"/>
    <cellStyle name="20% - Accent3 13 6 4 3" xfId="9567"/>
    <cellStyle name="20% - Accent3 13 6 5" xfId="9568"/>
    <cellStyle name="20% - Accent3 13 6 5 2" xfId="9569"/>
    <cellStyle name="20% - Accent3 13 6 6" xfId="9570"/>
    <cellStyle name="20% - Accent3 13 6 7" xfId="9571"/>
    <cellStyle name="20% - Accent3 13 6 8" xfId="9572"/>
    <cellStyle name="20% - Accent3 13 6 9" xfId="9573"/>
    <cellStyle name="20% - Accent3 13 6_PNF Disclosure Summary 063011" xfId="9574"/>
    <cellStyle name="20% - Accent3 13 7" xfId="9575"/>
    <cellStyle name="20% - Accent3 13 7 10" xfId="9576"/>
    <cellStyle name="20% - Accent3 13 7 11" xfId="9577"/>
    <cellStyle name="20% - Accent3 13 7 12" xfId="9578"/>
    <cellStyle name="20% - Accent3 13 7 13" xfId="9579"/>
    <cellStyle name="20% - Accent3 13 7 14" xfId="9580"/>
    <cellStyle name="20% - Accent3 13 7 15" xfId="9581"/>
    <cellStyle name="20% - Accent3 13 7 16" xfId="9582"/>
    <cellStyle name="20% - Accent3 13 7 2" xfId="9583"/>
    <cellStyle name="20% - Accent3 13 7 2 10" xfId="9584"/>
    <cellStyle name="20% - Accent3 13 7 2 11" xfId="9585"/>
    <cellStyle name="20% - Accent3 13 7 2 12" xfId="9586"/>
    <cellStyle name="20% - Accent3 13 7 2 13" xfId="9587"/>
    <cellStyle name="20% - Accent3 13 7 2 14" xfId="9588"/>
    <cellStyle name="20% - Accent3 13 7 2 15" xfId="9589"/>
    <cellStyle name="20% - Accent3 13 7 2 2" xfId="9590"/>
    <cellStyle name="20% - Accent3 13 7 2 2 2" xfId="9591"/>
    <cellStyle name="20% - Accent3 13 7 2 2 2 2" xfId="9592"/>
    <cellStyle name="20% - Accent3 13 7 2 2 3" xfId="9593"/>
    <cellStyle name="20% - Accent3 13 7 2 3" xfId="9594"/>
    <cellStyle name="20% - Accent3 13 7 2 3 2" xfId="9595"/>
    <cellStyle name="20% - Accent3 13 7 2 3 2 2" xfId="9596"/>
    <cellStyle name="20% - Accent3 13 7 2 3 3" xfId="9597"/>
    <cellStyle name="20% - Accent3 13 7 2 4" xfId="9598"/>
    <cellStyle name="20% - Accent3 13 7 2 4 2" xfId="9599"/>
    <cellStyle name="20% - Accent3 13 7 2 5" xfId="9600"/>
    <cellStyle name="20% - Accent3 13 7 2 6" xfId="9601"/>
    <cellStyle name="20% - Accent3 13 7 2 7" xfId="9602"/>
    <cellStyle name="20% - Accent3 13 7 2 8" xfId="9603"/>
    <cellStyle name="20% - Accent3 13 7 2 9" xfId="9604"/>
    <cellStyle name="20% - Accent3 13 7 2_PNF Disclosure Summary 063011" xfId="9605"/>
    <cellStyle name="20% - Accent3 13 7 3" xfId="9606"/>
    <cellStyle name="20% - Accent3 13 7 3 2" xfId="9607"/>
    <cellStyle name="20% - Accent3 13 7 3 2 2" xfId="9608"/>
    <cellStyle name="20% - Accent3 13 7 3 3" xfId="9609"/>
    <cellStyle name="20% - Accent3 13 7 4" xfId="9610"/>
    <cellStyle name="20% - Accent3 13 7 4 2" xfId="9611"/>
    <cellStyle name="20% - Accent3 13 7 4 2 2" xfId="9612"/>
    <cellStyle name="20% - Accent3 13 7 4 3" xfId="9613"/>
    <cellStyle name="20% - Accent3 13 7 5" xfId="9614"/>
    <cellStyle name="20% - Accent3 13 7 5 2" xfId="9615"/>
    <cellStyle name="20% - Accent3 13 7 6" xfId="9616"/>
    <cellStyle name="20% - Accent3 13 7 7" xfId="9617"/>
    <cellStyle name="20% - Accent3 13 7 8" xfId="9618"/>
    <cellStyle name="20% - Accent3 13 7 9" xfId="9619"/>
    <cellStyle name="20% - Accent3 13 7_PNF Disclosure Summary 063011" xfId="9620"/>
    <cellStyle name="20% - Accent3 13 8" xfId="9621"/>
    <cellStyle name="20% - Accent3 13 8 10" xfId="9622"/>
    <cellStyle name="20% - Accent3 13 8 11" xfId="9623"/>
    <cellStyle name="20% - Accent3 13 8 12" xfId="9624"/>
    <cellStyle name="20% - Accent3 13 8 13" xfId="9625"/>
    <cellStyle name="20% - Accent3 13 8 14" xfId="9626"/>
    <cellStyle name="20% - Accent3 13 8 15" xfId="9627"/>
    <cellStyle name="20% - Accent3 13 8 2" xfId="9628"/>
    <cellStyle name="20% - Accent3 13 8 2 2" xfId="9629"/>
    <cellStyle name="20% - Accent3 13 8 2 2 2" xfId="9630"/>
    <cellStyle name="20% - Accent3 13 8 2 3" xfId="9631"/>
    <cellStyle name="20% - Accent3 13 8 3" xfId="9632"/>
    <cellStyle name="20% - Accent3 13 8 3 2" xfId="9633"/>
    <cellStyle name="20% - Accent3 13 8 3 2 2" xfId="9634"/>
    <cellStyle name="20% - Accent3 13 8 3 3" xfId="9635"/>
    <cellStyle name="20% - Accent3 13 8 4" xfId="9636"/>
    <cellStyle name="20% - Accent3 13 8 4 2" xfId="9637"/>
    <cellStyle name="20% - Accent3 13 8 5" xfId="9638"/>
    <cellStyle name="20% - Accent3 13 8 6" xfId="9639"/>
    <cellStyle name="20% - Accent3 13 8 7" xfId="9640"/>
    <cellStyle name="20% - Accent3 13 8 8" xfId="9641"/>
    <cellStyle name="20% - Accent3 13 8 9" xfId="9642"/>
    <cellStyle name="20% - Accent3 13 8_PNF Disclosure Summary 063011" xfId="9643"/>
    <cellStyle name="20% - Accent3 13 9" xfId="9644"/>
    <cellStyle name="20% - Accent3 13 9 2" xfId="9645"/>
    <cellStyle name="20% - Accent3 13 9 2 2" xfId="9646"/>
    <cellStyle name="20% - Accent3 13 9 3" xfId="9647"/>
    <cellStyle name="20% - Accent3 13_PNF Disclosure Summary 063011" xfId="9648"/>
    <cellStyle name="20% - Accent3 14" xfId="9649"/>
    <cellStyle name="20% - Accent3 14 10" xfId="9650"/>
    <cellStyle name="20% - Accent3 14 11" xfId="9651"/>
    <cellStyle name="20% - Accent3 14 12" xfId="9652"/>
    <cellStyle name="20% - Accent3 14 13" xfId="9653"/>
    <cellStyle name="20% - Accent3 14 14" xfId="9654"/>
    <cellStyle name="20% - Accent3 14 15" xfId="9655"/>
    <cellStyle name="20% - Accent3 14 16" xfId="9656"/>
    <cellStyle name="20% - Accent3 14 2" xfId="9657"/>
    <cellStyle name="20% - Accent3 14 2 10" xfId="9658"/>
    <cellStyle name="20% - Accent3 14 2 11" xfId="9659"/>
    <cellStyle name="20% - Accent3 14 2 12" xfId="9660"/>
    <cellStyle name="20% - Accent3 14 2 13" xfId="9661"/>
    <cellStyle name="20% - Accent3 14 2 14" xfId="9662"/>
    <cellStyle name="20% - Accent3 14 2 15" xfId="9663"/>
    <cellStyle name="20% - Accent3 14 2 2" xfId="9664"/>
    <cellStyle name="20% - Accent3 14 2 2 2" xfId="9665"/>
    <cellStyle name="20% - Accent3 14 2 2 2 2" xfId="9666"/>
    <cellStyle name="20% - Accent3 14 2 2 3" xfId="9667"/>
    <cellStyle name="20% - Accent3 14 2 3" xfId="9668"/>
    <cellStyle name="20% - Accent3 14 2 3 2" xfId="9669"/>
    <cellStyle name="20% - Accent3 14 2 3 2 2" xfId="9670"/>
    <cellStyle name="20% - Accent3 14 2 3 3" xfId="9671"/>
    <cellStyle name="20% - Accent3 14 2 4" xfId="9672"/>
    <cellStyle name="20% - Accent3 14 2 4 2" xfId="9673"/>
    <cellStyle name="20% - Accent3 14 2 5" xfId="9674"/>
    <cellStyle name="20% - Accent3 14 2 6" xfId="9675"/>
    <cellStyle name="20% - Accent3 14 2 7" xfId="9676"/>
    <cellStyle name="20% - Accent3 14 2 8" xfId="9677"/>
    <cellStyle name="20% - Accent3 14 2 9" xfId="9678"/>
    <cellStyle name="20% - Accent3 14 2_PNF Disclosure Summary 063011" xfId="9679"/>
    <cellStyle name="20% - Accent3 14 3" xfId="9680"/>
    <cellStyle name="20% - Accent3 14 3 2" xfId="9681"/>
    <cellStyle name="20% - Accent3 14 3 2 2" xfId="9682"/>
    <cellStyle name="20% - Accent3 14 3 3" xfId="9683"/>
    <cellStyle name="20% - Accent3 14 4" xfId="9684"/>
    <cellStyle name="20% - Accent3 14 4 2" xfId="9685"/>
    <cellStyle name="20% - Accent3 14 4 2 2" xfId="9686"/>
    <cellStyle name="20% - Accent3 14 4 3" xfId="9687"/>
    <cellStyle name="20% - Accent3 14 5" xfId="9688"/>
    <cellStyle name="20% - Accent3 14 5 2" xfId="9689"/>
    <cellStyle name="20% - Accent3 14 6" xfId="9690"/>
    <cellStyle name="20% - Accent3 14 7" xfId="9691"/>
    <cellStyle name="20% - Accent3 14 8" xfId="9692"/>
    <cellStyle name="20% - Accent3 14 9" xfId="9693"/>
    <cellStyle name="20% - Accent3 14_PNF Disclosure Summary 063011" xfId="9694"/>
    <cellStyle name="20% - Accent3 15" xfId="9695"/>
    <cellStyle name="20% - Accent3 15 10" xfId="9696"/>
    <cellStyle name="20% - Accent3 15 11" xfId="9697"/>
    <cellStyle name="20% - Accent3 15 12" xfId="9698"/>
    <cellStyle name="20% - Accent3 15 13" xfId="9699"/>
    <cellStyle name="20% - Accent3 15 14" xfId="9700"/>
    <cellStyle name="20% - Accent3 15 15" xfId="9701"/>
    <cellStyle name="20% - Accent3 15 16" xfId="9702"/>
    <cellStyle name="20% - Accent3 15 2" xfId="9703"/>
    <cellStyle name="20% - Accent3 15 2 10" xfId="9704"/>
    <cellStyle name="20% - Accent3 15 2 11" xfId="9705"/>
    <cellStyle name="20% - Accent3 15 2 12" xfId="9706"/>
    <cellStyle name="20% - Accent3 15 2 13" xfId="9707"/>
    <cellStyle name="20% - Accent3 15 2 14" xfId="9708"/>
    <cellStyle name="20% - Accent3 15 2 15" xfId="9709"/>
    <cellStyle name="20% - Accent3 15 2 2" xfId="9710"/>
    <cellStyle name="20% - Accent3 15 2 2 2" xfId="9711"/>
    <cellStyle name="20% - Accent3 15 2 2 2 2" xfId="9712"/>
    <cellStyle name="20% - Accent3 15 2 2 3" xfId="9713"/>
    <cellStyle name="20% - Accent3 15 2 3" xfId="9714"/>
    <cellStyle name="20% - Accent3 15 2 3 2" xfId="9715"/>
    <cellStyle name="20% - Accent3 15 2 3 2 2" xfId="9716"/>
    <cellStyle name="20% - Accent3 15 2 3 3" xfId="9717"/>
    <cellStyle name="20% - Accent3 15 2 4" xfId="9718"/>
    <cellStyle name="20% - Accent3 15 2 4 2" xfId="9719"/>
    <cellStyle name="20% - Accent3 15 2 5" xfId="9720"/>
    <cellStyle name="20% - Accent3 15 2 6" xfId="9721"/>
    <cellStyle name="20% - Accent3 15 2 7" xfId="9722"/>
    <cellStyle name="20% - Accent3 15 2 8" xfId="9723"/>
    <cellStyle name="20% - Accent3 15 2 9" xfId="9724"/>
    <cellStyle name="20% - Accent3 15 2_PNF Disclosure Summary 063011" xfId="9725"/>
    <cellStyle name="20% - Accent3 15 3" xfId="9726"/>
    <cellStyle name="20% - Accent3 15 3 2" xfId="9727"/>
    <cellStyle name="20% - Accent3 15 3 2 2" xfId="9728"/>
    <cellStyle name="20% - Accent3 15 3 3" xfId="9729"/>
    <cellStyle name="20% - Accent3 15 4" xfId="9730"/>
    <cellStyle name="20% - Accent3 15 4 2" xfId="9731"/>
    <cellStyle name="20% - Accent3 15 4 2 2" xfId="9732"/>
    <cellStyle name="20% - Accent3 15 4 3" xfId="9733"/>
    <cellStyle name="20% - Accent3 15 5" xfId="9734"/>
    <cellStyle name="20% - Accent3 15 5 2" xfId="9735"/>
    <cellStyle name="20% - Accent3 15 6" xfId="9736"/>
    <cellStyle name="20% - Accent3 15 7" xfId="9737"/>
    <cellStyle name="20% - Accent3 15 8" xfId="9738"/>
    <cellStyle name="20% - Accent3 15 9" xfId="9739"/>
    <cellStyle name="20% - Accent3 15_PNF Disclosure Summary 063011" xfId="9740"/>
    <cellStyle name="20% - Accent3 16" xfId="9741"/>
    <cellStyle name="20% - Accent3 16 10" xfId="9742"/>
    <cellStyle name="20% - Accent3 16 11" xfId="9743"/>
    <cellStyle name="20% - Accent3 16 12" xfId="9744"/>
    <cellStyle name="20% - Accent3 16 13" xfId="9745"/>
    <cellStyle name="20% - Accent3 16 14" xfId="9746"/>
    <cellStyle name="20% - Accent3 16 15" xfId="9747"/>
    <cellStyle name="20% - Accent3 16 16" xfId="9748"/>
    <cellStyle name="20% - Accent3 16 2" xfId="9749"/>
    <cellStyle name="20% - Accent3 16 2 10" xfId="9750"/>
    <cellStyle name="20% - Accent3 16 2 11" xfId="9751"/>
    <cellStyle name="20% - Accent3 16 2 12" xfId="9752"/>
    <cellStyle name="20% - Accent3 16 2 13" xfId="9753"/>
    <cellStyle name="20% - Accent3 16 2 14" xfId="9754"/>
    <cellStyle name="20% - Accent3 16 2 15" xfId="9755"/>
    <cellStyle name="20% - Accent3 16 2 2" xfId="9756"/>
    <cellStyle name="20% - Accent3 16 2 2 2" xfId="9757"/>
    <cellStyle name="20% - Accent3 16 2 2 2 2" xfId="9758"/>
    <cellStyle name="20% - Accent3 16 2 2 3" xfId="9759"/>
    <cellStyle name="20% - Accent3 16 2 3" xfId="9760"/>
    <cellStyle name="20% - Accent3 16 2 3 2" xfId="9761"/>
    <cellStyle name="20% - Accent3 16 2 3 2 2" xfId="9762"/>
    <cellStyle name="20% - Accent3 16 2 3 3" xfId="9763"/>
    <cellStyle name="20% - Accent3 16 2 4" xfId="9764"/>
    <cellStyle name="20% - Accent3 16 2 4 2" xfId="9765"/>
    <cellStyle name="20% - Accent3 16 2 5" xfId="9766"/>
    <cellStyle name="20% - Accent3 16 2 6" xfId="9767"/>
    <cellStyle name="20% - Accent3 16 2 7" xfId="9768"/>
    <cellStyle name="20% - Accent3 16 2 8" xfId="9769"/>
    <cellStyle name="20% - Accent3 16 2 9" xfId="9770"/>
    <cellStyle name="20% - Accent3 16 2_PNF Disclosure Summary 063011" xfId="9771"/>
    <cellStyle name="20% - Accent3 16 3" xfId="9772"/>
    <cellStyle name="20% - Accent3 16 3 2" xfId="9773"/>
    <cellStyle name="20% - Accent3 16 3 2 2" xfId="9774"/>
    <cellStyle name="20% - Accent3 16 3 3" xfId="9775"/>
    <cellStyle name="20% - Accent3 16 4" xfId="9776"/>
    <cellStyle name="20% - Accent3 16 4 2" xfId="9777"/>
    <cellStyle name="20% - Accent3 16 4 2 2" xfId="9778"/>
    <cellStyle name="20% - Accent3 16 4 3" xfId="9779"/>
    <cellStyle name="20% - Accent3 16 5" xfId="9780"/>
    <cellStyle name="20% - Accent3 16 5 2" xfId="9781"/>
    <cellStyle name="20% - Accent3 16 6" xfId="9782"/>
    <cellStyle name="20% - Accent3 16 7" xfId="9783"/>
    <cellStyle name="20% - Accent3 16 8" xfId="9784"/>
    <cellStyle name="20% - Accent3 16 9" xfId="9785"/>
    <cellStyle name="20% - Accent3 16_PNF Disclosure Summary 063011" xfId="9786"/>
    <cellStyle name="20% - Accent3 17" xfId="9787"/>
    <cellStyle name="20% - Accent3 17 10" xfId="9788"/>
    <cellStyle name="20% - Accent3 17 11" xfId="9789"/>
    <cellStyle name="20% - Accent3 17 12" xfId="9790"/>
    <cellStyle name="20% - Accent3 17 13" xfId="9791"/>
    <cellStyle name="20% - Accent3 17 14" xfId="9792"/>
    <cellStyle name="20% - Accent3 17 15" xfId="9793"/>
    <cellStyle name="20% - Accent3 17 16" xfId="9794"/>
    <cellStyle name="20% - Accent3 17 2" xfId="9795"/>
    <cellStyle name="20% - Accent3 17 2 10" xfId="9796"/>
    <cellStyle name="20% - Accent3 17 2 11" xfId="9797"/>
    <cellStyle name="20% - Accent3 17 2 12" xfId="9798"/>
    <cellStyle name="20% - Accent3 17 2 13" xfId="9799"/>
    <cellStyle name="20% - Accent3 17 2 14" xfId="9800"/>
    <cellStyle name="20% - Accent3 17 2 15" xfId="9801"/>
    <cellStyle name="20% - Accent3 17 2 2" xfId="9802"/>
    <cellStyle name="20% - Accent3 17 2 2 2" xfId="9803"/>
    <cellStyle name="20% - Accent3 17 2 2 2 2" xfId="9804"/>
    <cellStyle name="20% - Accent3 17 2 2 3" xfId="9805"/>
    <cellStyle name="20% - Accent3 17 2 3" xfId="9806"/>
    <cellStyle name="20% - Accent3 17 2 3 2" xfId="9807"/>
    <cellStyle name="20% - Accent3 17 2 3 2 2" xfId="9808"/>
    <cellStyle name="20% - Accent3 17 2 3 3" xfId="9809"/>
    <cellStyle name="20% - Accent3 17 2 4" xfId="9810"/>
    <cellStyle name="20% - Accent3 17 2 4 2" xfId="9811"/>
    <cellStyle name="20% - Accent3 17 2 5" xfId="9812"/>
    <cellStyle name="20% - Accent3 17 2 6" xfId="9813"/>
    <cellStyle name="20% - Accent3 17 2 7" xfId="9814"/>
    <cellStyle name="20% - Accent3 17 2 8" xfId="9815"/>
    <cellStyle name="20% - Accent3 17 2 9" xfId="9816"/>
    <cellStyle name="20% - Accent3 17 2_PNF Disclosure Summary 063011" xfId="9817"/>
    <cellStyle name="20% - Accent3 17 3" xfId="9818"/>
    <cellStyle name="20% - Accent3 17 3 2" xfId="9819"/>
    <cellStyle name="20% - Accent3 17 3 2 2" xfId="9820"/>
    <cellStyle name="20% - Accent3 17 3 3" xfId="9821"/>
    <cellStyle name="20% - Accent3 17 4" xfId="9822"/>
    <cellStyle name="20% - Accent3 17 4 2" xfId="9823"/>
    <cellStyle name="20% - Accent3 17 4 2 2" xfId="9824"/>
    <cellStyle name="20% - Accent3 17 4 3" xfId="9825"/>
    <cellStyle name="20% - Accent3 17 5" xfId="9826"/>
    <cellStyle name="20% - Accent3 17 5 2" xfId="9827"/>
    <cellStyle name="20% - Accent3 17 6" xfId="9828"/>
    <cellStyle name="20% - Accent3 17 7" xfId="9829"/>
    <cellStyle name="20% - Accent3 17 8" xfId="9830"/>
    <cellStyle name="20% - Accent3 17 9" xfId="9831"/>
    <cellStyle name="20% - Accent3 17_PNF Disclosure Summary 063011" xfId="9832"/>
    <cellStyle name="20% - Accent3 18" xfId="9833"/>
    <cellStyle name="20% - Accent3 18 10" xfId="9834"/>
    <cellStyle name="20% - Accent3 18 11" xfId="9835"/>
    <cellStyle name="20% - Accent3 18 12" xfId="9836"/>
    <cellStyle name="20% - Accent3 18 13" xfId="9837"/>
    <cellStyle name="20% - Accent3 18 14" xfId="9838"/>
    <cellStyle name="20% - Accent3 18 15" xfId="9839"/>
    <cellStyle name="20% - Accent3 18 16" xfId="9840"/>
    <cellStyle name="20% - Accent3 18 2" xfId="9841"/>
    <cellStyle name="20% - Accent3 18 2 10" xfId="9842"/>
    <cellStyle name="20% - Accent3 18 2 11" xfId="9843"/>
    <cellStyle name="20% - Accent3 18 2 12" xfId="9844"/>
    <cellStyle name="20% - Accent3 18 2 13" xfId="9845"/>
    <cellStyle name="20% - Accent3 18 2 14" xfId="9846"/>
    <cellStyle name="20% - Accent3 18 2 15" xfId="9847"/>
    <cellStyle name="20% - Accent3 18 2 2" xfId="9848"/>
    <cellStyle name="20% - Accent3 18 2 2 2" xfId="9849"/>
    <cellStyle name="20% - Accent3 18 2 2 2 2" xfId="9850"/>
    <cellStyle name="20% - Accent3 18 2 2 3" xfId="9851"/>
    <cellStyle name="20% - Accent3 18 2 3" xfId="9852"/>
    <cellStyle name="20% - Accent3 18 2 3 2" xfId="9853"/>
    <cellStyle name="20% - Accent3 18 2 3 2 2" xfId="9854"/>
    <cellStyle name="20% - Accent3 18 2 3 3" xfId="9855"/>
    <cellStyle name="20% - Accent3 18 2 4" xfId="9856"/>
    <cellStyle name="20% - Accent3 18 2 4 2" xfId="9857"/>
    <cellStyle name="20% - Accent3 18 2 5" xfId="9858"/>
    <cellStyle name="20% - Accent3 18 2 6" xfId="9859"/>
    <cellStyle name="20% - Accent3 18 2 7" xfId="9860"/>
    <cellStyle name="20% - Accent3 18 2 8" xfId="9861"/>
    <cellStyle name="20% - Accent3 18 2 9" xfId="9862"/>
    <cellStyle name="20% - Accent3 18 2_PNF Disclosure Summary 063011" xfId="9863"/>
    <cellStyle name="20% - Accent3 18 3" xfId="9864"/>
    <cellStyle name="20% - Accent3 18 3 2" xfId="9865"/>
    <cellStyle name="20% - Accent3 18 3 2 2" xfId="9866"/>
    <cellStyle name="20% - Accent3 18 3 3" xfId="9867"/>
    <cellStyle name="20% - Accent3 18 4" xfId="9868"/>
    <cellStyle name="20% - Accent3 18 4 2" xfId="9869"/>
    <cellStyle name="20% - Accent3 18 4 2 2" xfId="9870"/>
    <cellStyle name="20% - Accent3 18 4 3" xfId="9871"/>
    <cellStyle name="20% - Accent3 18 5" xfId="9872"/>
    <cellStyle name="20% - Accent3 18 5 2" xfId="9873"/>
    <cellStyle name="20% - Accent3 18 6" xfId="9874"/>
    <cellStyle name="20% - Accent3 18 7" xfId="9875"/>
    <cellStyle name="20% - Accent3 18 8" xfId="9876"/>
    <cellStyle name="20% - Accent3 18 9" xfId="9877"/>
    <cellStyle name="20% - Accent3 18_PNF Disclosure Summary 063011" xfId="9878"/>
    <cellStyle name="20% - Accent3 19" xfId="9879"/>
    <cellStyle name="20% - Accent3 19 10" xfId="9880"/>
    <cellStyle name="20% - Accent3 19 11" xfId="9881"/>
    <cellStyle name="20% - Accent3 19 12" xfId="9882"/>
    <cellStyle name="20% - Accent3 19 13" xfId="9883"/>
    <cellStyle name="20% - Accent3 19 14" xfId="9884"/>
    <cellStyle name="20% - Accent3 19 15" xfId="9885"/>
    <cellStyle name="20% - Accent3 19 16" xfId="9886"/>
    <cellStyle name="20% - Accent3 19 2" xfId="9887"/>
    <cellStyle name="20% - Accent3 19 2 10" xfId="9888"/>
    <cellStyle name="20% - Accent3 19 2 11" xfId="9889"/>
    <cellStyle name="20% - Accent3 19 2 12" xfId="9890"/>
    <cellStyle name="20% - Accent3 19 2 13" xfId="9891"/>
    <cellStyle name="20% - Accent3 19 2 14" xfId="9892"/>
    <cellStyle name="20% - Accent3 19 2 15" xfId="9893"/>
    <cellStyle name="20% - Accent3 19 2 2" xfId="9894"/>
    <cellStyle name="20% - Accent3 19 2 2 2" xfId="9895"/>
    <cellStyle name="20% - Accent3 19 2 2 2 2" xfId="9896"/>
    <cellStyle name="20% - Accent3 19 2 2 3" xfId="9897"/>
    <cellStyle name="20% - Accent3 19 2 3" xfId="9898"/>
    <cellStyle name="20% - Accent3 19 2 3 2" xfId="9899"/>
    <cellStyle name="20% - Accent3 19 2 3 2 2" xfId="9900"/>
    <cellStyle name="20% - Accent3 19 2 3 3" xfId="9901"/>
    <cellStyle name="20% - Accent3 19 2 4" xfId="9902"/>
    <cellStyle name="20% - Accent3 19 2 4 2" xfId="9903"/>
    <cellStyle name="20% - Accent3 19 2 5" xfId="9904"/>
    <cellStyle name="20% - Accent3 19 2 6" xfId="9905"/>
    <cellStyle name="20% - Accent3 19 2 7" xfId="9906"/>
    <cellStyle name="20% - Accent3 19 2 8" xfId="9907"/>
    <cellStyle name="20% - Accent3 19 2 9" xfId="9908"/>
    <cellStyle name="20% - Accent3 19 2_PNF Disclosure Summary 063011" xfId="9909"/>
    <cellStyle name="20% - Accent3 19 3" xfId="9910"/>
    <cellStyle name="20% - Accent3 19 3 2" xfId="9911"/>
    <cellStyle name="20% - Accent3 19 3 2 2" xfId="9912"/>
    <cellStyle name="20% - Accent3 19 3 3" xfId="9913"/>
    <cellStyle name="20% - Accent3 19 4" xfId="9914"/>
    <cellStyle name="20% - Accent3 19 4 2" xfId="9915"/>
    <cellStyle name="20% - Accent3 19 4 2 2" xfId="9916"/>
    <cellStyle name="20% - Accent3 19 4 3" xfId="9917"/>
    <cellStyle name="20% - Accent3 19 5" xfId="9918"/>
    <cellStyle name="20% - Accent3 19 5 2" xfId="9919"/>
    <cellStyle name="20% - Accent3 19 6" xfId="9920"/>
    <cellStyle name="20% - Accent3 19 7" xfId="9921"/>
    <cellStyle name="20% - Accent3 19 8" xfId="9922"/>
    <cellStyle name="20% - Accent3 19 9" xfId="9923"/>
    <cellStyle name="20% - Accent3 19_PNF Disclosure Summary 063011" xfId="9924"/>
    <cellStyle name="20% - Accent3 2" xfId="9925"/>
    <cellStyle name="20% - Accent3 2 10" xfId="9926"/>
    <cellStyle name="20% - Accent3 2 10 2" xfId="9927"/>
    <cellStyle name="20% - Accent3 2 10 2 2" xfId="9928"/>
    <cellStyle name="20% - Accent3 2 10 3" xfId="9929"/>
    <cellStyle name="20% - Accent3 2 11" xfId="9930"/>
    <cellStyle name="20% - Accent3 2 11 2" xfId="9931"/>
    <cellStyle name="20% - Accent3 2 12" xfId="9932"/>
    <cellStyle name="20% - Accent3 2 13" xfId="9933"/>
    <cellStyle name="20% - Accent3 2 14" xfId="9934"/>
    <cellStyle name="20% - Accent3 2 15" xfId="9935"/>
    <cellStyle name="20% - Accent3 2 16" xfId="9936"/>
    <cellStyle name="20% - Accent3 2 17" xfId="9937"/>
    <cellStyle name="20% - Accent3 2 18" xfId="9938"/>
    <cellStyle name="20% - Accent3 2 19" xfId="9939"/>
    <cellStyle name="20% - Accent3 2 2" xfId="9940"/>
    <cellStyle name="20% - Accent3 2 2 10" xfId="9941"/>
    <cellStyle name="20% - Accent3 2 2 11" xfId="9942"/>
    <cellStyle name="20% - Accent3 2 2 12" xfId="9943"/>
    <cellStyle name="20% - Accent3 2 2 13" xfId="9944"/>
    <cellStyle name="20% - Accent3 2 2 14" xfId="9945"/>
    <cellStyle name="20% - Accent3 2 2 15" xfId="9946"/>
    <cellStyle name="20% - Accent3 2 2 16" xfId="9947"/>
    <cellStyle name="20% - Accent3 2 2 2" xfId="9948"/>
    <cellStyle name="20% - Accent3 2 2 2 10" xfId="9949"/>
    <cellStyle name="20% - Accent3 2 2 2 11" xfId="9950"/>
    <cellStyle name="20% - Accent3 2 2 2 12" xfId="9951"/>
    <cellStyle name="20% - Accent3 2 2 2 13" xfId="9952"/>
    <cellStyle name="20% - Accent3 2 2 2 14" xfId="9953"/>
    <cellStyle name="20% - Accent3 2 2 2 15" xfId="9954"/>
    <cellStyle name="20% - Accent3 2 2 2 2" xfId="9955"/>
    <cellStyle name="20% - Accent3 2 2 2 2 2" xfId="9956"/>
    <cellStyle name="20% - Accent3 2 2 2 2 2 2" xfId="9957"/>
    <cellStyle name="20% - Accent3 2 2 2 2 3" xfId="9958"/>
    <cellStyle name="20% - Accent3 2 2 2 3" xfId="9959"/>
    <cellStyle name="20% - Accent3 2 2 2 3 2" xfId="9960"/>
    <cellStyle name="20% - Accent3 2 2 2 3 2 2" xfId="9961"/>
    <cellStyle name="20% - Accent3 2 2 2 3 3" xfId="9962"/>
    <cellStyle name="20% - Accent3 2 2 2 4" xfId="9963"/>
    <cellStyle name="20% - Accent3 2 2 2 4 2" xfId="9964"/>
    <cellStyle name="20% - Accent3 2 2 2 5" xfId="9965"/>
    <cellStyle name="20% - Accent3 2 2 2 6" xfId="9966"/>
    <cellStyle name="20% - Accent3 2 2 2 7" xfId="9967"/>
    <cellStyle name="20% - Accent3 2 2 2 8" xfId="9968"/>
    <cellStyle name="20% - Accent3 2 2 2 9" xfId="9969"/>
    <cellStyle name="20% - Accent3 2 2 2_PNF Disclosure Summary 063011" xfId="9970"/>
    <cellStyle name="20% - Accent3 2 2 3" xfId="9971"/>
    <cellStyle name="20% - Accent3 2 2 3 2" xfId="9972"/>
    <cellStyle name="20% - Accent3 2 2 3 2 2" xfId="9973"/>
    <cellStyle name="20% - Accent3 2 2 3 3" xfId="9974"/>
    <cellStyle name="20% - Accent3 2 2 4" xfId="9975"/>
    <cellStyle name="20% - Accent3 2 2 4 2" xfId="9976"/>
    <cellStyle name="20% - Accent3 2 2 4 2 2" xfId="9977"/>
    <cellStyle name="20% - Accent3 2 2 4 3" xfId="9978"/>
    <cellStyle name="20% - Accent3 2 2 5" xfId="9979"/>
    <cellStyle name="20% - Accent3 2 2 5 2" xfId="9980"/>
    <cellStyle name="20% - Accent3 2 2 6" xfId="9981"/>
    <cellStyle name="20% - Accent3 2 2 7" xfId="9982"/>
    <cellStyle name="20% - Accent3 2 2 8" xfId="9983"/>
    <cellStyle name="20% - Accent3 2 2 9" xfId="9984"/>
    <cellStyle name="20% - Accent3 2 2_PNF Disclosure Summary 063011" xfId="9985"/>
    <cellStyle name="20% - Accent3 2 20" xfId="9986"/>
    <cellStyle name="20% - Accent3 2 21" xfId="9987"/>
    <cellStyle name="20% - Accent3 2 22" xfId="9988"/>
    <cellStyle name="20% - Accent3 2 3" xfId="9989"/>
    <cellStyle name="20% - Accent3 2 3 10" xfId="9990"/>
    <cellStyle name="20% - Accent3 2 3 11" xfId="9991"/>
    <cellStyle name="20% - Accent3 2 3 12" xfId="9992"/>
    <cellStyle name="20% - Accent3 2 3 13" xfId="9993"/>
    <cellStyle name="20% - Accent3 2 3 14" xfId="9994"/>
    <cellStyle name="20% - Accent3 2 3 15" xfId="9995"/>
    <cellStyle name="20% - Accent3 2 3 16" xfId="9996"/>
    <cellStyle name="20% - Accent3 2 3 2" xfId="9997"/>
    <cellStyle name="20% - Accent3 2 3 2 10" xfId="9998"/>
    <cellStyle name="20% - Accent3 2 3 2 11" xfId="9999"/>
    <cellStyle name="20% - Accent3 2 3 2 12" xfId="10000"/>
    <cellStyle name="20% - Accent3 2 3 2 13" xfId="10001"/>
    <cellStyle name="20% - Accent3 2 3 2 14" xfId="10002"/>
    <cellStyle name="20% - Accent3 2 3 2 15" xfId="10003"/>
    <cellStyle name="20% - Accent3 2 3 2 2" xfId="10004"/>
    <cellStyle name="20% - Accent3 2 3 2 2 2" xfId="10005"/>
    <cellStyle name="20% - Accent3 2 3 2 2 2 2" xfId="10006"/>
    <cellStyle name="20% - Accent3 2 3 2 2 3" xfId="10007"/>
    <cellStyle name="20% - Accent3 2 3 2 3" xfId="10008"/>
    <cellStyle name="20% - Accent3 2 3 2 3 2" xfId="10009"/>
    <cellStyle name="20% - Accent3 2 3 2 3 2 2" xfId="10010"/>
    <cellStyle name="20% - Accent3 2 3 2 3 3" xfId="10011"/>
    <cellStyle name="20% - Accent3 2 3 2 4" xfId="10012"/>
    <cellStyle name="20% - Accent3 2 3 2 4 2" xfId="10013"/>
    <cellStyle name="20% - Accent3 2 3 2 5" xfId="10014"/>
    <cellStyle name="20% - Accent3 2 3 2 6" xfId="10015"/>
    <cellStyle name="20% - Accent3 2 3 2 7" xfId="10016"/>
    <cellStyle name="20% - Accent3 2 3 2 8" xfId="10017"/>
    <cellStyle name="20% - Accent3 2 3 2 9" xfId="10018"/>
    <cellStyle name="20% - Accent3 2 3 2_PNF Disclosure Summary 063011" xfId="10019"/>
    <cellStyle name="20% - Accent3 2 3 3" xfId="10020"/>
    <cellStyle name="20% - Accent3 2 3 3 2" xfId="10021"/>
    <cellStyle name="20% - Accent3 2 3 3 2 2" xfId="10022"/>
    <cellStyle name="20% - Accent3 2 3 3 3" xfId="10023"/>
    <cellStyle name="20% - Accent3 2 3 4" xfId="10024"/>
    <cellStyle name="20% - Accent3 2 3 4 2" xfId="10025"/>
    <cellStyle name="20% - Accent3 2 3 4 2 2" xfId="10026"/>
    <cellStyle name="20% - Accent3 2 3 4 3" xfId="10027"/>
    <cellStyle name="20% - Accent3 2 3 5" xfId="10028"/>
    <cellStyle name="20% - Accent3 2 3 5 2" xfId="10029"/>
    <cellStyle name="20% - Accent3 2 3 6" xfId="10030"/>
    <cellStyle name="20% - Accent3 2 3 7" xfId="10031"/>
    <cellStyle name="20% - Accent3 2 3 8" xfId="10032"/>
    <cellStyle name="20% - Accent3 2 3 9" xfId="10033"/>
    <cellStyle name="20% - Accent3 2 3_PNF Disclosure Summary 063011" xfId="10034"/>
    <cellStyle name="20% - Accent3 2 4" xfId="10035"/>
    <cellStyle name="20% - Accent3 2 4 10" xfId="10036"/>
    <cellStyle name="20% - Accent3 2 4 11" xfId="10037"/>
    <cellStyle name="20% - Accent3 2 4 12" xfId="10038"/>
    <cellStyle name="20% - Accent3 2 4 13" xfId="10039"/>
    <cellStyle name="20% - Accent3 2 4 14" xfId="10040"/>
    <cellStyle name="20% - Accent3 2 4 15" xfId="10041"/>
    <cellStyle name="20% - Accent3 2 4 16" xfId="10042"/>
    <cellStyle name="20% - Accent3 2 4 2" xfId="10043"/>
    <cellStyle name="20% - Accent3 2 4 2 10" xfId="10044"/>
    <cellStyle name="20% - Accent3 2 4 2 11" xfId="10045"/>
    <cellStyle name="20% - Accent3 2 4 2 12" xfId="10046"/>
    <cellStyle name="20% - Accent3 2 4 2 13" xfId="10047"/>
    <cellStyle name="20% - Accent3 2 4 2 14" xfId="10048"/>
    <cellStyle name="20% - Accent3 2 4 2 15" xfId="10049"/>
    <cellStyle name="20% - Accent3 2 4 2 2" xfId="10050"/>
    <cellStyle name="20% - Accent3 2 4 2 2 2" xfId="10051"/>
    <cellStyle name="20% - Accent3 2 4 2 2 2 2" xfId="10052"/>
    <cellStyle name="20% - Accent3 2 4 2 2 3" xfId="10053"/>
    <cellStyle name="20% - Accent3 2 4 2 3" xfId="10054"/>
    <cellStyle name="20% - Accent3 2 4 2 3 2" xfId="10055"/>
    <cellStyle name="20% - Accent3 2 4 2 3 2 2" xfId="10056"/>
    <cellStyle name="20% - Accent3 2 4 2 3 3" xfId="10057"/>
    <cellStyle name="20% - Accent3 2 4 2 4" xfId="10058"/>
    <cellStyle name="20% - Accent3 2 4 2 4 2" xfId="10059"/>
    <cellStyle name="20% - Accent3 2 4 2 5" xfId="10060"/>
    <cellStyle name="20% - Accent3 2 4 2 6" xfId="10061"/>
    <cellStyle name="20% - Accent3 2 4 2 7" xfId="10062"/>
    <cellStyle name="20% - Accent3 2 4 2 8" xfId="10063"/>
    <cellStyle name="20% - Accent3 2 4 2 9" xfId="10064"/>
    <cellStyle name="20% - Accent3 2 4 2_PNF Disclosure Summary 063011" xfId="10065"/>
    <cellStyle name="20% - Accent3 2 4 3" xfId="10066"/>
    <cellStyle name="20% - Accent3 2 4 3 2" xfId="10067"/>
    <cellStyle name="20% - Accent3 2 4 3 2 2" xfId="10068"/>
    <cellStyle name="20% - Accent3 2 4 3 3" xfId="10069"/>
    <cellStyle name="20% - Accent3 2 4 4" xfId="10070"/>
    <cellStyle name="20% - Accent3 2 4 4 2" xfId="10071"/>
    <cellStyle name="20% - Accent3 2 4 4 2 2" xfId="10072"/>
    <cellStyle name="20% - Accent3 2 4 4 3" xfId="10073"/>
    <cellStyle name="20% - Accent3 2 4 5" xfId="10074"/>
    <cellStyle name="20% - Accent3 2 4 5 2" xfId="10075"/>
    <cellStyle name="20% - Accent3 2 4 6" xfId="10076"/>
    <cellStyle name="20% - Accent3 2 4 7" xfId="10077"/>
    <cellStyle name="20% - Accent3 2 4 8" xfId="10078"/>
    <cellStyle name="20% - Accent3 2 4 9" xfId="10079"/>
    <cellStyle name="20% - Accent3 2 4_PNF Disclosure Summary 063011" xfId="10080"/>
    <cellStyle name="20% - Accent3 2 5" xfId="10081"/>
    <cellStyle name="20% - Accent3 2 5 10" xfId="10082"/>
    <cellStyle name="20% - Accent3 2 5 11" xfId="10083"/>
    <cellStyle name="20% - Accent3 2 5 12" xfId="10084"/>
    <cellStyle name="20% - Accent3 2 5 13" xfId="10085"/>
    <cellStyle name="20% - Accent3 2 5 14" xfId="10086"/>
    <cellStyle name="20% - Accent3 2 5 15" xfId="10087"/>
    <cellStyle name="20% - Accent3 2 5 16" xfId="10088"/>
    <cellStyle name="20% - Accent3 2 5 2" xfId="10089"/>
    <cellStyle name="20% - Accent3 2 5 2 10" xfId="10090"/>
    <cellStyle name="20% - Accent3 2 5 2 11" xfId="10091"/>
    <cellStyle name="20% - Accent3 2 5 2 12" xfId="10092"/>
    <cellStyle name="20% - Accent3 2 5 2 13" xfId="10093"/>
    <cellStyle name="20% - Accent3 2 5 2 14" xfId="10094"/>
    <cellStyle name="20% - Accent3 2 5 2 15" xfId="10095"/>
    <cellStyle name="20% - Accent3 2 5 2 2" xfId="10096"/>
    <cellStyle name="20% - Accent3 2 5 2 2 2" xfId="10097"/>
    <cellStyle name="20% - Accent3 2 5 2 2 2 2" xfId="10098"/>
    <cellStyle name="20% - Accent3 2 5 2 2 3" xfId="10099"/>
    <cellStyle name="20% - Accent3 2 5 2 3" xfId="10100"/>
    <cellStyle name="20% - Accent3 2 5 2 3 2" xfId="10101"/>
    <cellStyle name="20% - Accent3 2 5 2 3 2 2" xfId="10102"/>
    <cellStyle name="20% - Accent3 2 5 2 3 3" xfId="10103"/>
    <cellStyle name="20% - Accent3 2 5 2 4" xfId="10104"/>
    <cellStyle name="20% - Accent3 2 5 2 4 2" xfId="10105"/>
    <cellStyle name="20% - Accent3 2 5 2 5" xfId="10106"/>
    <cellStyle name="20% - Accent3 2 5 2 6" xfId="10107"/>
    <cellStyle name="20% - Accent3 2 5 2 7" xfId="10108"/>
    <cellStyle name="20% - Accent3 2 5 2 8" xfId="10109"/>
    <cellStyle name="20% - Accent3 2 5 2 9" xfId="10110"/>
    <cellStyle name="20% - Accent3 2 5 2_PNF Disclosure Summary 063011" xfId="10111"/>
    <cellStyle name="20% - Accent3 2 5 3" xfId="10112"/>
    <cellStyle name="20% - Accent3 2 5 3 2" xfId="10113"/>
    <cellStyle name="20% - Accent3 2 5 3 2 2" xfId="10114"/>
    <cellStyle name="20% - Accent3 2 5 3 3" xfId="10115"/>
    <cellStyle name="20% - Accent3 2 5 4" xfId="10116"/>
    <cellStyle name="20% - Accent3 2 5 4 2" xfId="10117"/>
    <cellStyle name="20% - Accent3 2 5 4 2 2" xfId="10118"/>
    <cellStyle name="20% - Accent3 2 5 4 3" xfId="10119"/>
    <cellStyle name="20% - Accent3 2 5 5" xfId="10120"/>
    <cellStyle name="20% - Accent3 2 5 5 2" xfId="10121"/>
    <cellStyle name="20% - Accent3 2 5 6" xfId="10122"/>
    <cellStyle name="20% - Accent3 2 5 7" xfId="10123"/>
    <cellStyle name="20% - Accent3 2 5 8" xfId="10124"/>
    <cellStyle name="20% - Accent3 2 5 9" xfId="10125"/>
    <cellStyle name="20% - Accent3 2 5_PNF Disclosure Summary 063011" xfId="10126"/>
    <cellStyle name="20% - Accent3 2 6" xfId="10127"/>
    <cellStyle name="20% - Accent3 2 6 10" xfId="10128"/>
    <cellStyle name="20% - Accent3 2 6 11" xfId="10129"/>
    <cellStyle name="20% - Accent3 2 6 12" xfId="10130"/>
    <cellStyle name="20% - Accent3 2 6 13" xfId="10131"/>
    <cellStyle name="20% - Accent3 2 6 14" xfId="10132"/>
    <cellStyle name="20% - Accent3 2 6 15" xfId="10133"/>
    <cellStyle name="20% - Accent3 2 6 16" xfId="10134"/>
    <cellStyle name="20% - Accent3 2 6 2" xfId="10135"/>
    <cellStyle name="20% - Accent3 2 6 2 10" xfId="10136"/>
    <cellStyle name="20% - Accent3 2 6 2 11" xfId="10137"/>
    <cellStyle name="20% - Accent3 2 6 2 12" xfId="10138"/>
    <cellStyle name="20% - Accent3 2 6 2 13" xfId="10139"/>
    <cellStyle name="20% - Accent3 2 6 2 14" xfId="10140"/>
    <cellStyle name="20% - Accent3 2 6 2 15" xfId="10141"/>
    <cellStyle name="20% - Accent3 2 6 2 2" xfId="10142"/>
    <cellStyle name="20% - Accent3 2 6 2 2 2" xfId="10143"/>
    <cellStyle name="20% - Accent3 2 6 2 2 2 2" xfId="10144"/>
    <cellStyle name="20% - Accent3 2 6 2 2 3" xfId="10145"/>
    <cellStyle name="20% - Accent3 2 6 2 3" xfId="10146"/>
    <cellStyle name="20% - Accent3 2 6 2 3 2" xfId="10147"/>
    <cellStyle name="20% - Accent3 2 6 2 3 2 2" xfId="10148"/>
    <cellStyle name="20% - Accent3 2 6 2 3 3" xfId="10149"/>
    <cellStyle name="20% - Accent3 2 6 2 4" xfId="10150"/>
    <cellStyle name="20% - Accent3 2 6 2 4 2" xfId="10151"/>
    <cellStyle name="20% - Accent3 2 6 2 5" xfId="10152"/>
    <cellStyle name="20% - Accent3 2 6 2 6" xfId="10153"/>
    <cellStyle name="20% - Accent3 2 6 2 7" xfId="10154"/>
    <cellStyle name="20% - Accent3 2 6 2 8" xfId="10155"/>
    <cellStyle name="20% - Accent3 2 6 2 9" xfId="10156"/>
    <cellStyle name="20% - Accent3 2 6 2_PNF Disclosure Summary 063011" xfId="10157"/>
    <cellStyle name="20% - Accent3 2 6 3" xfId="10158"/>
    <cellStyle name="20% - Accent3 2 6 3 2" xfId="10159"/>
    <cellStyle name="20% - Accent3 2 6 3 2 2" xfId="10160"/>
    <cellStyle name="20% - Accent3 2 6 3 3" xfId="10161"/>
    <cellStyle name="20% - Accent3 2 6 4" xfId="10162"/>
    <cellStyle name="20% - Accent3 2 6 4 2" xfId="10163"/>
    <cellStyle name="20% - Accent3 2 6 4 2 2" xfId="10164"/>
    <cellStyle name="20% - Accent3 2 6 4 3" xfId="10165"/>
    <cellStyle name="20% - Accent3 2 6 5" xfId="10166"/>
    <cellStyle name="20% - Accent3 2 6 5 2" xfId="10167"/>
    <cellStyle name="20% - Accent3 2 6 6" xfId="10168"/>
    <cellStyle name="20% - Accent3 2 6 7" xfId="10169"/>
    <cellStyle name="20% - Accent3 2 6 8" xfId="10170"/>
    <cellStyle name="20% - Accent3 2 6 9" xfId="10171"/>
    <cellStyle name="20% - Accent3 2 6_PNF Disclosure Summary 063011" xfId="10172"/>
    <cellStyle name="20% - Accent3 2 7" xfId="10173"/>
    <cellStyle name="20% - Accent3 2 7 10" xfId="10174"/>
    <cellStyle name="20% - Accent3 2 7 11" xfId="10175"/>
    <cellStyle name="20% - Accent3 2 7 12" xfId="10176"/>
    <cellStyle name="20% - Accent3 2 7 13" xfId="10177"/>
    <cellStyle name="20% - Accent3 2 7 14" xfId="10178"/>
    <cellStyle name="20% - Accent3 2 7 15" xfId="10179"/>
    <cellStyle name="20% - Accent3 2 7 16" xfId="10180"/>
    <cellStyle name="20% - Accent3 2 7 2" xfId="10181"/>
    <cellStyle name="20% - Accent3 2 7 2 10" xfId="10182"/>
    <cellStyle name="20% - Accent3 2 7 2 11" xfId="10183"/>
    <cellStyle name="20% - Accent3 2 7 2 12" xfId="10184"/>
    <cellStyle name="20% - Accent3 2 7 2 13" xfId="10185"/>
    <cellStyle name="20% - Accent3 2 7 2 14" xfId="10186"/>
    <cellStyle name="20% - Accent3 2 7 2 15" xfId="10187"/>
    <cellStyle name="20% - Accent3 2 7 2 2" xfId="10188"/>
    <cellStyle name="20% - Accent3 2 7 2 2 2" xfId="10189"/>
    <cellStyle name="20% - Accent3 2 7 2 2 2 2" xfId="10190"/>
    <cellStyle name="20% - Accent3 2 7 2 2 3" xfId="10191"/>
    <cellStyle name="20% - Accent3 2 7 2 3" xfId="10192"/>
    <cellStyle name="20% - Accent3 2 7 2 3 2" xfId="10193"/>
    <cellStyle name="20% - Accent3 2 7 2 3 2 2" xfId="10194"/>
    <cellStyle name="20% - Accent3 2 7 2 3 3" xfId="10195"/>
    <cellStyle name="20% - Accent3 2 7 2 4" xfId="10196"/>
    <cellStyle name="20% - Accent3 2 7 2 4 2" xfId="10197"/>
    <cellStyle name="20% - Accent3 2 7 2 5" xfId="10198"/>
    <cellStyle name="20% - Accent3 2 7 2 6" xfId="10199"/>
    <cellStyle name="20% - Accent3 2 7 2 7" xfId="10200"/>
    <cellStyle name="20% - Accent3 2 7 2 8" xfId="10201"/>
    <cellStyle name="20% - Accent3 2 7 2 9" xfId="10202"/>
    <cellStyle name="20% - Accent3 2 7 2_PNF Disclosure Summary 063011" xfId="10203"/>
    <cellStyle name="20% - Accent3 2 7 3" xfId="10204"/>
    <cellStyle name="20% - Accent3 2 7 3 2" xfId="10205"/>
    <cellStyle name="20% - Accent3 2 7 3 2 2" xfId="10206"/>
    <cellStyle name="20% - Accent3 2 7 3 3" xfId="10207"/>
    <cellStyle name="20% - Accent3 2 7 4" xfId="10208"/>
    <cellStyle name="20% - Accent3 2 7 4 2" xfId="10209"/>
    <cellStyle name="20% - Accent3 2 7 4 2 2" xfId="10210"/>
    <cellStyle name="20% - Accent3 2 7 4 3" xfId="10211"/>
    <cellStyle name="20% - Accent3 2 7 5" xfId="10212"/>
    <cellStyle name="20% - Accent3 2 7 5 2" xfId="10213"/>
    <cellStyle name="20% - Accent3 2 7 6" xfId="10214"/>
    <cellStyle name="20% - Accent3 2 7 7" xfId="10215"/>
    <cellStyle name="20% - Accent3 2 7 8" xfId="10216"/>
    <cellStyle name="20% - Accent3 2 7 9" xfId="10217"/>
    <cellStyle name="20% - Accent3 2 7_PNF Disclosure Summary 063011" xfId="10218"/>
    <cellStyle name="20% - Accent3 2 8" xfId="10219"/>
    <cellStyle name="20% - Accent3 2 8 10" xfId="10220"/>
    <cellStyle name="20% - Accent3 2 8 11" xfId="10221"/>
    <cellStyle name="20% - Accent3 2 8 12" xfId="10222"/>
    <cellStyle name="20% - Accent3 2 8 13" xfId="10223"/>
    <cellStyle name="20% - Accent3 2 8 14" xfId="10224"/>
    <cellStyle name="20% - Accent3 2 8 15" xfId="10225"/>
    <cellStyle name="20% - Accent3 2 8 2" xfId="10226"/>
    <cellStyle name="20% - Accent3 2 8 2 2" xfId="10227"/>
    <cellStyle name="20% - Accent3 2 8 2 2 2" xfId="10228"/>
    <cellStyle name="20% - Accent3 2 8 2 3" xfId="10229"/>
    <cellStyle name="20% - Accent3 2 8 3" xfId="10230"/>
    <cellStyle name="20% - Accent3 2 8 3 2" xfId="10231"/>
    <cellStyle name="20% - Accent3 2 8 3 2 2" xfId="10232"/>
    <cellStyle name="20% - Accent3 2 8 3 3" xfId="10233"/>
    <cellStyle name="20% - Accent3 2 8 4" xfId="10234"/>
    <cellStyle name="20% - Accent3 2 8 4 2" xfId="10235"/>
    <cellStyle name="20% - Accent3 2 8 5" xfId="10236"/>
    <cellStyle name="20% - Accent3 2 8 6" xfId="10237"/>
    <cellStyle name="20% - Accent3 2 8 7" xfId="10238"/>
    <cellStyle name="20% - Accent3 2 8 8" xfId="10239"/>
    <cellStyle name="20% - Accent3 2 8 9" xfId="10240"/>
    <cellStyle name="20% - Accent3 2 8_PNF Disclosure Summary 063011" xfId="10241"/>
    <cellStyle name="20% - Accent3 2 9" xfId="10242"/>
    <cellStyle name="20% - Accent3 2 9 2" xfId="10243"/>
    <cellStyle name="20% - Accent3 2 9 2 2" xfId="10244"/>
    <cellStyle name="20% - Accent3 2 9 3" xfId="10245"/>
    <cellStyle name="20% - Accent3 2_PNF Disclosure Summary 063011" xfId="10246"/>
    <cellStyle name="20% - Accent3 20" xfId="10247"/>
    <cellStyle name="20% - Accent3 20 10" xfId="10248"/>
    <cellStyle name="20% - Accent3 20 11" xfId="10249"/>
    <cellStyle name="20% - Accent3 20 12" xfId="10250"/>
    <cellStyle name="20% - Accent3 20 13" xfId="10251"/>
    <cellStyle name="20% - Accent3 20 14" xfId="10252"/>
    <cellStyle name="20% - Accent3 20 15" xfId="10253"/>
    <cellStyle name="20% - Accent3 20 2" xfId="10254"/>
    <cellStyle name="20% - Accent3 20 2 2" xfId="10255"/>
    <cellStyle name="20% - Accent3 20 2 2 2" xfId="10256"/>
    <cellStyle name="20% - Accent3 20 2 3" xfId="10257"/>
    <cellStyle name="20% - Accent3 20 3" xfId="10258"/>
    <cellStyle name="20% - Accent3 20 3 2" xfId="10259"/>
    <cellStyle name="20% - Accent3 20 3 2 2" xfId="10260"/>
    <cellStyle name="20% - Accent3 20 3 3" xfId="10261"/>
    <cellStyle name="20% - Accent3 20 4" xfId="10262"/>
    <cellStyle name="20% - Accent3 20 4 2" xfId="10263"/>
    <cellStyle name="20% - Accent3 20 5" xfId="10264"/>
    <cellStyle name="20% - Accent3 20 6" xfId="10265"/>
    <cellStyle name="20% - Accent3 20 7" xfId="10266"/>
    <cellStyle name="20% - Accent3 20 8" xfId="10267"/>
    <cellStyle name="20% - Accent3 20 9" xfId="10268"/>
    <cellStyle name="20% - Accent3 20_PNF Disclosure Summary 063011" xfId="10269"/>
    <cellStyle name="20% - Accent3 21" xfId="10270"/>
    <cellStyle name="20% - Accent3 21 2" xfId="10271"/>
    <cellStyle name="20% - Accent3 22" xfId="10272"/>
    <cellStyle name="20% - Accent3 23" xfId="10273"/>
    <cellStyle name="20% - Accent3 24" xfId="10274"/>
    <cellStyle name="20% - Accent3 25" xfId="10275"/>
    <cellStyle name="20% - Accent3 26" xfId="10276"/>
    <cellStyle name="20% - Accent3 27" xfId="10277"/>
    <cellStyle name="20% - Accent3 28" xfId="10278"/>
    <cellStyle name="20% - Accent3 29" xfId="10279"/>
    <cellStyle name="20% - Accent3 3" xfId="10280"/>
    <cellStyle name="20% - Accent3 3 10" xfId="10281"/>
    <cellStyle name="20% - Accent3 3 10 2" xfId="10282"/>
    <cellStyle name="20% - Accent3 3 10 2 2" xfId="10283"/>
    <cellStyle name="20% - Accent3 3 10 3" xfId="10284"/>
    <cellStyle name="20% - Accent3 3 11" xfId="10285"/>
    <cellStyle name="20% - Accent3 3 11 2" xfId="10286"/>
    <cellStyle name="20% - Accent3 3 12" xfId="10287"/>
    <cellStyle name="20% - Accent3 3 13" xfId="10288"/>
    <cellStyle name="20% - Accent3 3 14" xfId="10289"/>
    <cellStyle name="20% - Accent3 3 15" xfId="10290"/>
    <cellStyle name="20% - Accent3 3 16" xfId="10291"/>
    <cellStyle name="20% - Accent3 3 17" xfId="10292"/>
    <cellStyle name="20% - Accent3 3 18" xfId="10293"/>
    <cellStyle name="20% - Accent3 3 19" xfId="10294"/>
    <cellStyle name="20% - Accent3 3 2" xfId="10295"/>
    <cellStyle name="20% - Accent3 3 2 10" xfId="10296"/>
    <cellStyle name="20% - Accent3 3 2 11" xfId="10297"/>
    <cellStyle name="20% - Accent3 3 2 12" xfId="10298"/>
    <cellStyle name="20% - Accent3 3 2 13" xfId="10299"/>
    <cellStyle name="20% - Accent3 3 2 14" xfId="10300"/>
    <cellStyle name="20% - Accent3 3 2 15" xfId="10301"/>
    <cellStyle name="20% - Accent3 3 2 16" xfId="10302"/>
    <cellStyle name="20% - Accent3 3 2 2" xfId="10303"/>
    <cellStyle name="20% - Accent3 3 2 2 10" xfId="10304"/>
    <cellStyle name="20% - Accent3 3 2 2 11" xfId="10305"/>
    <cellStyle name="20% - Accent3 3 2 2 12" xfId="10306"/>
    <cellStyle name="20% - Accent3 3 2 2 13" xfId="10307"/>
    <cellStyle name="20% - Accent3 3 2 2 14" xfId="10308"/>
    <cellStyle name="20% - Accent3 3 2 2 15" xfId="10309"/>
    <cellStyle name="20% - Accent3 3 2 2 2" xfId="10310"/>
    <cellStyle name="20% - Accent3 3 2 2 2 2" xfId="10311"/>
    <cellStyle name="20% - Accent3 3 2 2 2 2 2" xfId="10312"/>
    <cellStyle name="20% - Accent3 3 2 2 2 3" xfId="10313"/>
    <cellStyle name="20% - Accent3 3 2 2 3" xfId="10314"/>
    <cellStyle name="20% - Accent3 3 2 2 3 2" xfId="10315"/>
    <cellStyle name="20% - Accent3 3 2 2 3 2 2" xfId="10316"/>
    <cellStyle name="20% - Accent3 3 2 2 3 3" xfId="10317"/>
    <cellStyle name="20% - Accent3 3 2 2 4" xfId="10318"/>
    <cellStyle name="20% - Accent3 3 2 2 4 2" xfId="10319"/>
    <cellStyle name="20% - Accent3 3 2 2 5" xfId="10320"/>
    <cellStyle name="20% - Accent3 3 2 2 6" xfId="10321"/>
    <cellStyle name="20% - Accent3 3 2 2 7" xfId="10322"/>
    <cellStyle name="20% - Accent3 3 2 2 8" xfId="10323"/>
    <cellStyle name="20% - Accent3 3 2 2 9" xfId="10324"/>
    <cellStyle name="20% - Accent3 3 2 2_PNF Disclosure Summary 063011" xfId="10325"/>
    <cellStyle name="20% - Accent3 3 2 3" xfId="10326"/>
    <cellStyle name="20% - Accent3 3 2 3 2" xfId="10327"/>
    <cellStyle name="20% - Accent3 3 2 3 2 2" xfId="10328"/>
    <cellStyle name="20% - Accent3 3 2 3 3" xfId="10329"/>
    <cellStyle name="20% - Accent3 3 2 4" xfId="10330"/>
    <cellStyle name="20% - Accent3 3 2 4 2" xfId="10331"/>
    <cellStyle name="20% - Accent3 3 2 4 2 2" xfId="10332"/>
    <cellStyle name="20% - Accent3 3 2 4 3" xfId="10333"/>
    <cellStyle name="20% - Accent3 3 2 5" xfId="10334"/>
    <cellStyle name="20% - Accent3 3 2 5 2" xfId="10335"/>
    <cellStyle name="20% - Accent3 3 2 6" xfId="10336"/>
    <cellStyle name="20% - Accent3 3 2 7" xfId="10337"/>
    <cellStyle name="20% - Accent3 3 2 8" xfId="10338"/>
    <cellStyle name="20% - Accent3 3 2 9" xfId="10339"/>
    <cellStyle name="20% - Accent3 3 2_PNF Disclosure Summary 063011" xfId="10340"/>
    <cellStyle name="20% - Accent3 3 20" xfId="10341"/>
    <cellStyle name="20% - Accent3 3 21" xfId="10342"/>
    <cellStyle name="20% - Accent3 3 22" xfId="10343"/>
    <cellStyle name="20% - Accent3 3 3" xfId="10344"/>
    <cellStyle name="20% - Accent3 3 3 10" xfId="10345"/>
    <cellStyle name="20% - Accent3 3 3 11" xfId="10346"/>
    <cellStyle name="20% - Accent3 3 3 12" xfId="10347"/>
    <cellStyle name="20% - Accent3 3 3 13" xfId="10348"/>
    <cellStyle name="20% - Accent3 3 3 14" xfId="10349"/>
    <cellStyle name="20% - Accent3 3 3 15" xfId="10350"/>
    <cellStyle name="20% - Accent3 3 3 16" xfId="10351"/>
    <cellStyle name="20% - Accent3 3 3 2" xfId="10352"/>
    <cellStyle name="20% - Accent3 3 3 2 10" xfId="10353"/>
    <cellStyle name="20% - Accent3 3 3 2 11" xfId="10354"/>
    <cellStyle name="20% - Accent3 3 3 2 12" xfId="10355"/>
    <cellStyle name="20% - Accent3 3 3 2 13" xfId="10356"/>
    <cellStyle name="20% - Accent3 3 3 2 14" xfId="10357"/>
    <cellStyle name="20% - Accent3 3 3 2 15" xfId="10358"/>
    <cellStyle name="20% - Accent3 3 3 2 2" xfId="10359"/>
    <cellStyle name="20% - Accent3 3 3 2 2 2" xfId="10360"/>
    <cellStyle name="20% - Accent3 3 3 2 2 2 2" xfId="10361"/>
    <cellStyle name="20% - Accent3 3 3 2 2 3" xfId="10362"/>
    <cellStyle name="20% - Accent3 3 3 2 3" xfId="10363"/>
    <cellStyle name="20% - Accent3 3 3 2 3 2" xfId="10364"/>
    <cellStyle name="20% - Accent3 3 3 2 3 2 2" xfId="10365"/>
    <cellStyle name="20% - Accent3 3 3 2 3 3" xfId="10366"/>
    <cellStyle name="20% - Accent3 3 3 2 4" xfId="10367"/>
    <cellStyle name="20% - Accent3 3 3 2 4 2" xfId="10368"/>
    <cellStyle name="20% - Accent3 3 3 2 5" xfId="10369"/>
    <cellStyle name="20% - Accent3 3 3 2 6" xfId="10370"/>
    <cellStyle name="20% - Accent3 3 3 2 7" xfId="10371"/>
    <cellStyle name="20% - Accent3 3 3 2 8" xfId="10372"/>
    <cellStyle name="20% - Accent3 3 3 2 9" xfId="10373"/>
    <cellStyle name="20% - Accent3 3 3 2_PNF Disclosure Summary 063011" xfId="10374"/>
    <cellStyle name="20% - Accent3 3 3 3" xfId="10375"/>
    <cellStyle name="20% - Accent3 3 3 3 2" xfId="10376"/>
    <cellStyle name="20% - Accent3 3 3 3 2 2" xfId="10377"/>
    <cellStyle name="20% - Accent3 3 3 3 3" xfId="10378"/>
    <cellStyle name="20% - Accent3 3 3 4" xfId="10379"/>
    <cellStyle name="20% - Accent3 3 3 4 2" xfId="10380"/>
    <cellStyle name="20% - Accent3 3 3 4 2 2" xfId="10381"/>
    <cellStyle name="20% - Accent3 3 3 4 3" xfId="10382"/>
    <cellStyle name="20% - Accent3 3 3 5" xfId="10383"/>
    <cellStyle name="20% - Accent3 3 3 5 2" xfId="10384"/>
    <cellStyle name="20% - Accent3 3 3 6" xfId="10385"/>
    <cellStyle name="20% - Accent3 3 3 7" xfId="10386"/>
    <cellStyle name="20% - Accent3 3 3 8" xfId="10387"/>
    <cellStyle name="20% - Accent3 3 3 9" xfId="10388"/>
    <cellStyle name="20% - Accent3 3 3_PNF Disclosure Summary 063011" xfId="10389"/>
    <cellStyle name="20% - Accent3 3 4" xfId="10390"/>
    <cellStyle name="20% - Accent3 3 4 10" xfId="10391"/>
    <cellStyle name="20% - Accent3 3 4 11" xfId="10392"/>
    <cellStyle name="20% - Accent3 3 4 12" xfId="10393"/>
    <cellStyle name="20% - Accent3 3 4 13" xfId="10394"/>
    <cellStyle name="20% - Accent3 3 4 14" xfId="10395"/>
    <cellStyle name="20% - Accent3 3 4 15" xfId="10396"/>
    <cellStyle name="20% - Accent3 3 4 16" xfId="10397"/>
    <cellStyle name="20% - Accent3 3 4 2" xfId="10398"/>
    <cellStyle name="20% - Accent3 3 4 2 10" xfId="10399"/>
    <cellStyle name="20% - Accent3 3 4 2 11" xfId="10400"/>
    <cellStyle name="20% - Accent3 3 4 2 12" xfId="10401"/>
    <cellStyle name="20% - Accent3 3 4 2 13" xfId="10402"/>
    <cellStyle name="20% - Accent3 3 4 2 14" xfId="10403"/>
    <cellStyle name="20% - Accent3 3 4 2 15" xfId="10404"/>
    <cellStyle name="20% - Accent3 3 4 2 2" xfId="10405"/>
    <cellStyle name="20% - Accent3 3 4 2 2 2" xfId="10406"/>
    <cellStyle name="20% - Accent3 3 4 2 2 2 2" xfId="10407"/>
    <cellStyle name="20% - Accent3 3 4 2 2 3" xfId="10408"/>
    <cellStyle name="20% - Accent3 3 4 2 3" xfId="10409"/>
    <cellStyle name="20% - Accent3 3 4 2 3 2" xfId="10410"/>
    <cellStyle name="20% - Accent3 3 4 2 3 2 2" xfId="10411"/>
    <cellStyle name="20% - Accent3 3 4 2 3 3" xfId="10412"/>
    <cellStyle name="20% - Accent3 3 4 2 4" xfId="10413"/>
    <cellStyle name="20% - Accent3 3 4 2 4 2" xfId="10414"/>
    <cellStyle name="20% - Accent3 3 4 2 5" xfId="10415"/>
    <cellStyle name="20% - Accent3 3 4 2 6" xfId="10416"/>
    <cellStyle name="20% - Accent3 3 4 2 7" xfId="10417"/>
    <cellStyle name="20% - Accent3 3 4 2 8" xfId="10418"/>
    <cellStyle name="20% - Accent3 3 4 2 9" xfId="10419"/>
    <cellStyle name="20% - Accent3 3 4 2_PNF Disclosure Summary 063011" xfId="10420"/>
    <cellStyle name="20% - Accent3 3 4 3" xfId="10421"/>
    <cellStyle name="20% - Accent3 3 4 3 2" xfId="10422"/>
    <cellStyle name="20% - Accent3 3 4 3 2 2" xfId="10423"/>
    <cellStyle name="20% - Accent3 3 4 3 3" xfId="10424"/>
    <cellStyle name="20% - Accent3 3 4 4" xfId="10425"/>
    <cellStyle name="20% - Accent3 3 4 4 2" xfId="10426"/>
    <cellStyle name="20% - Accent3 3 4 4 2 2" xfId="10427"/>
    <cellStyle name="20% - Accent3 3 4 4 3" xfId="10428"/>
    <cellStyle name="20% - Accent3 3 4 5" xfId="10429"/>
    <cellStyle name="20% - Accent3 3 4 5 2" xfId="10430"/>
    <cellStyle name="20% - Accent3 3 4 6" xfId="10431"/>
    <cellStyle name="20% - Accent3 3 4 7" xfId="10432"/>
    <cellStyle name="20% - Accent3 3 4 8" xfId="10433"/>
    <cellStyle name="20% - Accent3 3 4 9" xfId="10434"/>
    <cellStyle name="20% - Accent3 3 4_PNF Disclosure Summary 063011" xfId="10435"/>
    <cellStyle name="20% - Accent3 3 5" xfId="10436"/>
    <cellStyle name="20% - Accent3 3 5 10" xfId="10437"/>
    <cellStyle name="20% - Accent3 3 5 11" xfId="10438"/>
    <cellStyle name="20% - Accent3 3 5 12" xfId="10439"/>
    <cellStyle name="20% - Accent3 3 5 13" xfId="10440"/>
    <cellStyle name="20% - Accent3 3 5 14" xfId="10441"/>
    <cellStyle name="20% - Accent3 3 5 15" xfId="10442"/>
    <cellStyle name="20% - Accent3 3 5 16" xfId="10443"/>
    <cellStyle name="20% - Accent3 3 5 2" xfId="10444"/>
    <cellStyle name="20% - Accent3 3 5 2 10" xfId="10445"/>
    <cellStyle name="20% - Accent3 3 5 2 11" xfId="10446"/>
    <cellStyle name="20% - Accent3 3 5 2 12" xfId="10447"/>
    <cellStyle name="20% - Accent3 3 5 2 13" xfId="10448"/>
    <cellStyle name="20% - Accent3 3 5 2 14" xfId="10449"/>
    <cellStyle name="20% - Accent3 3 5 2 15" xfId="10450"/>
    <cellStyle name="20% - Accent3 3 5 2 2" xfId="10451"/>
    <cellStyle name="20% - Accent3 3 5 2 2 2" xfId="10452"/>
    <cellStyle name="20% - Accent3 3 5 2 2 2 2" xfId="10453"/>
    <cellStyle name="20% - Accent3 3 5 2 2 3" xfId="10454"/>
    <cellStyle name="20% - Accent3 3 5 2 3" xfId="10455"/>
    <cellStyle name="20% - Accent3 3 5 2 3 2" xfId="10456"/>
    <cellStyle name="20% - Accent3 3 5 2 3 2 2" xfId="10457"/>
    <cellStyle name="20% - Accent3 3 5 2 3 3" xfId="10458"/>
    <cellStyle name="20% - Accent3 3 5 2 4" xfId="10459"/>
    <cellStyle name="20% - Accent3 3 5 2 4 2" xfId="10460"/>
    <cellStyle name="20% - Accent3 3 5 2 5" xfId="10461"/>
    <cellStyle name="20% - Accent3 3 5 2 6" xfId="10462"/>
    <cellStyle name="20% - Accent3 3 5 2 7" xfId="10463"/>
    <cellStyle name="20% - Accent3 3 5 2 8" xfId="10464"/>
    <cellStyle name="20% - Accent3 3 5 2 9" xfId="10465"/>
    <cellStyle name="20% - Accent3 3 5 2_PNF Disclosure Summary 063011" xfId="10466"/>
    <cellStyle name="20% - Accent3 3 5 3" xfId="10467"/>
    <cellStyle name="20% - Accent3 3 5 3 2" xfId="10468"/>
    <cellStyle name="20% - Accent3 3 5 3 2 2" xfId="10469"/>
    <cellStyle name="20% - Accent3 3 5 3 3" xfId="10470"/>
    <cellStyle name="20% - Accent3 3 5 4" xfId="10471"/>
    <cellStyle name="20% - Accent3 3 5 4 2" xfId="10472"/>
    <cellStyle name="20% - Accent3 3 5 4 2 2" xfId="10473"/>
    <cellStyle name="20% - Accent3 3 5 4 3" xfId="10474"/>
    <cellStyle name="20% - Accent3 3 5 5" xfId="10475"/>
    <cellStyle name="20% - Accent3 3 5 5 2" xfId="10476"/>
    <cellStyle name="20% - Accent3 3 5 6" xfId="10477"/>
    <cellStyle name="20% - Accent3 3 5 7" xfId="10478"/>
    <cellStyle name="20% - Accent3 3 5 8" xfId="10479"/>
    <cellStyle name="20% - Accent3 3 5 9" xfId="10480"/>
    <cellStyle name="20% - Accent3 3 5_PNF Disclosure Summary 063011" xfId="10481"/>
    <cellStyle name="20% - Accent3 3 6" xfId="10482"/>
    <cellStyle name="20% - Accent3 3 6 10" xfId="10483"/>
    <cellStyle name="20% - Accent3 3 6 11" xfId="10484"/>
    <cellStyle name="20% - Accent3 3 6 12" xfId="10485"/>
    <cellStyle name="20% - Accent3 3 6 13" xfId="10486"/>
    <cellStyle name="20% - Accent3 3 6 14" xfId="10487"/>
    <cellStyle name="20% - Accent3 3 6 15" xfId="10488"/>
    <cellStyle name="20% - Accent3 3 6 16" xfId="10489"/>
    <cellStyle name="20% - Accent3 3 6 2" xfId="10490"/>
    <cellStyle name="20% - Accent3 3 6 2 10" xfId="10491"/>
    <cellStyle name="20% - Accent3 3 6 2 11" xfId="10492"/>
    <cellStyle name="20% - Accent3 3 6 2 12" xfId="10493"/>
    <cellStyle name="20% - Accent3 3 6 2 13" xfId="10494"/>
    <cellStyle name="20% - Accent3 3 6 2 14" xfId="10495"/>
    <cellStyle name="20% - Accent3 3 6 2 15" xfId="10496"/>
    <cellStyle name="20% - Accent3 3 6 2 2" xfId="10497"/>
    <cellStyle name="20% - Accent3 3 6 2 2 2" xfId="10498"/>
    <cellStyle name="20% - Accent3 3 6 2 2 2 2" xfId="10499"/>
    <cellStyle name="20% - Accent3 3 6 2 2 3" xfId="10500"/>
    <cellStyle name="20% - Accent3 3 6 2 3" xfId="10501"/>
    <cellStyle name="20% - Accent3 3 6 2 3 2" xfId="10502"/>
    <cellStyle name="20% - Accent3 3 6 2 3 2 2" xfId="10503"/>
    <cellStyle name="20% - Accent3 3 6 2 3 3" xfId="10504"/>
    <cellStyle name="20% - Accent3 3 6 2 4" xfId="10505"/>
    <cellStyle name="20% - Accent3 3 6 2 4 2" xfId="10506"/>
    <cellStyle name="20% - Accent3 3 6 2 5" xfId="10507"/>
    <cellStyle name="20% - Accent3 3 6 2 6" xfId="10508"/>
    <cellStyle name="20% - Accent3 3 6 2 7" xfId="10509"/>
    <cellStyle name="20% - Accent3 3 6 2 8" xfId="10510"/>
    <cellStyle name="20% - Accent3 3 6 2 9" xfId="10511"/>
    <cellStyle name="20% - Accent3 3 6 2_PNF Disclosure Summary 063011" xfId="10512"/>
    <cellStyle name="20% - Accent3 3 6 3" xfId="10513"/>
    <cellStyle name="20% - Accent3 3 6 3 2" xfId="10514"/>
    <cellStyle name="20% - Accent3 3 6 3 2 2" xfId="10515"/>
    <cellStyle name="20% - Accent3 3 6 3 3" xfId="10516"/>
    <cellStyle name="20% - Accent3 3 6 4" xfId="10517"/>
    <cellStyle name="20% - Accent3 3 6 4 2" xfId="10518"/>
    <cellStyle name="20% - Accent3 3 6 4 2 2" xfId="10519"/>
    <cellStyle name="20% - Accent3 3 6 4 3" xfId="10520"/>
    <cellStyle name="20% - Accent3 3 6 5" xfId="10521"/>
    <cellStyle name="20% - Accent3 3 6 5 2" xfId="10522"/>
    <cellStyle name="20% - Accent3 3 6 6" xfId="10523"/>
    <cellStyle name="20% - Accent3 3 6 7" xfId="10524"/>
    <cellStyle name="20% - Accent3 3 6 8" xfId="10525"/>
    <cellStyle name="20% - Accent3 3 6 9" xfId="10526"/>
    <cellStyle name="20% - Accent3 3 6_PNF Disclosure Summary 063011" xfId="10527"/>
    <cellStyle name="20% - Accent3 3 7" xfId="10528"/>
    <cellStyle name="20% - Accent3 3 7 10" xfId="10529"/>
    <cellStyle name="20% - Accent3 3 7 11" xfId="10530"/>
    <cellStyle name="20% - Accent3 3 7 12" xfId="10531"/>
    <cellStyle name="20% - Accent3 3 7 13" xfId="10532"/>
    <cellStyle name="20% - Accent3 3 7 14" xfId="10533"/>
    <cellStyle name="20% - Accent3 3 7 15" xfId="10534"/>
    <cellStyle name="20% - Accent3 3 7 16" xfId="10535"/>
    <cellStyle name="20% - Accent3 3 7 2" xfId="10536"/>
    <cellStyle name="20% - Accent3 3 7 2 10" xfId="10537"/>
    <cellStyle name="20% - Accent3 3 7 2 11" xfId="10538"/>
    <cellStyle name="20% - Accent3 3 7 2 12" xfId="10539"/>
    <cellStyle name="20% - Accent3 3 7 2 13" xfId="10540"/>
    <cellStyle name="20% - Accent3 3 7 2 14" xfId="10541"/>
    <cellStyle name="20% - Accent3 3 7 2 15" xfId="10542"/>
    <cellStyle name="20% - Accent3 3 7 2 2" xfId="10543"/>
    <cellStyle name="20% - Accent3 3 7 2 2 2" xfId="10544"/>
    <cellStyle name="20% - Accent3 3 7 2 2 2 2" xfId="10545"/>
    <cellStyle name="20% - Accent3 3 7 2 2 3" xfId="10546"/>
    <cellStyle name="20% - Accent3 3 7 2 3" xfId="10547"/>
    <cellStyle name="20% - Accent3 3 7 2 3 2" xfId="10548"/>
    <cellStyle name="20% - Accent3 3 7 2 3 2 2" xfId="10549"/>
    <cellStyle name="20% - Accent3 3 7 2 3 3" xfId="10550"/>
    <cellStyle name="20% - Accent3 3 7 2 4" xfId="10551"/>
    <cellStyle name="20% - Accent3 3 7 2 4 2" xfId="10552"/>
    <cellStyle name="20% - Accent3 3 7 2 5" xfId="10553"/>
    <cellStyle name="20% - Accent3 3 7 2 6" xfId="10554"/>
    <cellStyle name="20% - Accent3 3 7 2 7" xfId="10555"/>
    <cellStyle name="20% - Accent3 3 7 2 8" xfId="10556"/>
    <cellStyle name="20% - Accent3 3 7 2 9" xfId="10557"/>
    <cellStyle name="20% - Accent3 3 7 2_PNF Disclosure Summary 063011" xfId="10558"/>
    <cellStyle name="20% - Accent3 3 7 3" xfId="10559"/>
    <cellStyle name="20% - Accent3 3 7 3 2" xfId="10560"/>
    <cellStyle name="20% - Accent3 3 7 3 2 2" xfId="10561"/>
    <cellStyle name="20% - Accent3 3 7 3 3" xfId="10562"/>
    <cellStyle name="20% - Accent3 3 7 4" xfId="10563"/>
    <cellStyle name="20% - Accent3 3 7 4 2" xfId="10564"/>
    <cellStyle name="20% - Accent3 3 7 4 2 2" xfId="10565"/>
    <cellStyle name="20% - Accent3 3 7 4 3" xfId="10566"/>
    <cellStyle name="20% - Accent3 3 7 5" xfId="10567"/>
    <cellStyle name="20% - Accent3 3 7 5 2" xfId="10568"/>
    <cellStyle name="20% - Accent3 3 7 6" xfId="10569"/>
    <cellStyle name="20% - Accent3 3 7 7" xfId="10570"/>
    <cellStyle name="20% - Accent3 3 7 8" xfId="10571"/>
    <cellStyle name="20% - Accent3 3 7 9" xfId="10572"/>
    <cellStyle name="20% - Accent3 3 7_PNF Disclosure Summary 063011" xfId="10573"/>
    <cellStyle name="20% - Accent3 3 8" xfId="10574"/>
    <cellStyle name="20% - Accent3 3 8 10" xfId="10575"/>
    <cellStyle name="20% - Accent3 3 8 11" xfId="10576"/>
    <cellStyle name="20% - Accent3 3 8 12" xfId="10577"/>
    <cellStyle name="20% - Accent3 3 8 13" xfId="10578"/>
    <cellStyle name="20% - Accent3 3 8 14" xfId="10579"/>
    <cellStyle name="20% - Accent3 3 8 15" xfId="10580"/>
    <cellStyle name="20% - Accent3 3 8 2" xfId="10581"/>
    <cellStyle name="20% - Accent3 3 8 2 2" xfId="10582"/>
    <cellStyle name="20% - Accent3 3 8 2 2 2" xfId="10583"/>
    <cellStyle name="20% - Accent3 3 8 2 3" xfId="10584"/>
    <cellStyle name="20% - Accent3 3 8 3" xfId="10585"/>
    <cellStyle name="20% - Accent3 3 8 3 2" xfId="10586"/>
    <cellStyle name="20% - Accent3 3 8 3 2 2" xfId="10587"/>
    <cellStyle name="20% - Accent3 3 8 3 3" xfId="10588"/>
    <cellStyle name="20% - Accent3 3 8 4" xfId="10589"/>
    <cellStyle name="20% - Accent3 3 8 4 2" xfId="10590"/>
    <cellStyle name="20% - Accent3 3 8 5" xfId="10591"/>
    <cellStyle name="20% - Accent3 3 8 6" xfId="10592"/>
    <cellStyle name="20% - Accent3 3 8 7" xfId="10593"/>
    <cellStyle name="20% - Accent3 3 8 8" xfId="10594"/>
    <cellStyle name="20% - Accent3 3 8 9" xfId="10595"/>
    <cellStyle name="20% - Accent3 3 8_PNF Disclosure Summary 063011" xfId="10596"/>
    <cellStyle name="20% - Accent3 3 9" xfId="10597"/>
    <cellStyle name="20% - Accent3 3 9 2" xfId="10598"/>
    <cellStyle name="20% - Accent3 3 9 2 2" xfId="10599"/>
    <cellStyle name="20% - Accent3 3 9 3" xfId="10600"/>
    <cellStyle name="20% - Accent3 3_PNF Disclosure Summary 063011" xfId="10601"/>
    <cellStyle name="20% - Accent3 30" xfId="10602"/>
    <cellStyle name="20% - Accent3 31" xfId="10603"/>
    <cellStyle name="20% - Accent3 32" xfId="10604"/>
    <cellStyle name="20% - Accent3 4" xfId="10605"/>
    <cellStyle name="20% - Accent3 4 10" xfId="10606"/>
    <cellStyle name="20% - Accent3 4 10 2" xfId="10607"/>
    <cellStyle name="20% - Accent3 4 10 2 2" xfId="10608"/>
    <cellStyle name="20% - Accent3 4 10 3" xfId="10609"/>
    <cellStyle name="20% - Accent3 4 11" xfId="10610"/>
    <cellStyle name="20% - Accent3 4 11 2" xfId="10611"/>
    <cellStyle name="20% - Accent3 4 12" xfId="10612"/>
    <cellStyle name="20% - Accent3 4 13" xfId="10613"/>
    <cellStyle name="20% - Accent3 4 14" xfId="10614"/>
    <cellStyle name="20% - Accent3 4 15" xfId="10615"/>
    <cellStyle name="20% - Accent3 4 16" xfId="10616"/>
    <cellStyle name="20% - Accent3 4 17" xfId="10617"/>
    <cellStyle name="20% - Accent3 4 18" xfId="10618"/>
    <cellStyle name="20% - Accent3 4 19" xfId="10619"/>
    <cellStyle name="20% - Accent3 4 2" xfId="10620"/>
    <cellStyle name="20% - Accent3 4 2 10" xfId="10621"/>
    <cellStyle name="20% - Accent3 4 2 11" xfId="10622"/>
    <cellStyle name="20% - Accent3 4 2 12" xfId="10623"/>
    <cellStyle name="20% - Accent3 4 2 13" xfId="10624"/>
    <cellStyle name="20% - Accent3 4 2 14" xfId="10625"/>
    <cellStyle name="20% - Accent3 4 2 15" xfId="10626"/>
    <cellStyle name="20% - Accent3 4 2 16" xfId="10627"/>
    <cellStyle name="20% - Accent3 4 2 2" xfId="10628"/>
    <cellStyle name="20% - Accent3 4 2 2 10" xfId="10629"/>
    <cellStyle name="20% - Accent3 4 2 2 11" xfId="10630"/>
    <cellStyle name="20% - Accent3 4 2 2 12" xfId="10631"/>
    <cellStyle name="20% - Accent3 4 2 2 13" xfId="10632"/>
    <cellStyle name="20% - Accent3 4 2 2 14" xfId="10633"/>
    <cellStyle name="20% - Accent3 4 2 2 15" xfId="10634"/>
    <cellStyle name="20% - Accent3 4 2 2 2" xfId="10635"/>
    <cellStyle name="20% - Accent3 4 2 2 2 2" xfId="10636"/>
    <cellStyle name="20% - Accent3 4 2 2 2 2 2" xfId="10637"/>
    <cellStyle name="20% - Accent3 4 2 2 2 3" xfId="10638"/>
    <cellStyle name="20% - Accent3 4 2 2 3" xfId="10639"/>
    <cellStyle name="20% - Accent3 4 2 2 3 2" xfId="10640"/>
    <cellStyle name="20% - Accent3 4 2 2 3 2 2" xfId="10641"/>
    <cellStyle name="20% - Accent3 4 2 2 3 3" xfId="10642"/>
    <cellStyle name="20% - Accent3 4 2 2 4" xfId="10643"/>
    <cellStyle name="20% - Accent3 4 2 2 4 2" xfId="10644"/>
    <cellStyle name="20% - Accent3 4 2 2 5" xfId="10645"/>
    <cellStyle name="20% - Accent3 4 2 2 6" xfId="10646"/>
    <cellStyle name="20% - Accent3 4 2 2 7" xfId="10647"/>
    <cellStyle name="20% - Accent3 4 2 2 8" xfId="10648"/>
    <cellStyle name="20% - Accent3 4 2 2 9" xfId="10649"/>
    <cellStyle name="20% - Accent3 4 2 2_PNF Disclosure Summary 063011" xfId="10650"/>
    <cellStyle name="20% - Accent3 4 2 3" xfId="10651"/>
    <cellStyle name="20% - Accent3 4 2 3 2" xfId="10652"/>
    <cellStyle name="20% - Accent3 4 2 3 2 2" xfId="10653"/>
    <cellStyle name="20% - Accent3 4 2 3 3" xfId="10654"/>
    <cellStyle name="20% - Accent3 4 2 4" xfId="10655"/>
    <cellStyle name="20% - Accent3 4 2 4 2" xfId="10656"/>
    <cellStyle name="20% - Accent3 4 2 4 2 2" xfId="10657"/>
    <cellStyle name="20% - Accent3 4 2 4 3" xfId="10658"/>
    <cellStyle name="20% - Accent3 4 2 5" xfId="10659"/>
    <cellStyle name="20% - Accent3 4 2 5 2" xfId="10660"/>
    <cellStyle name="20% - Accent3 4 2 6" xfId="10661"/>
    <cellStyle name="20% - Accent3 4 2 7" xfId="10662"/>
    <cellStyle name="20% - Accent3 4 2 8" xfId="10663"/>
    <cellStyle name="20% - Accent3 4 2 9" xfId="10664"/>
    <cellStyle name="20% - Accent3 4 2_PNF Disclosure Summary 063011" xfId="10665"/>
    <cellStyle name="20% - Accent3 4 20" xfId="10666"/>
    <cellStyle name="20% - Accent3 4 21" xfId="10667"/>
    <cellStyle name="20% - Accent3 4 22" xfId="10668"/>
    <cellStyle name="20% - Accent3 4 3" xfId="10669"/>
    <cellStyle name="20% - Accent3 4 3 10" xfId="10670"/>
    <cellStyle name="20% - Accent3 4 3 11" xfId="10671"/>
    <cellStyle name="20% - Accent3 4 3 12" xfId="10672"/>
    <cellStyle name="20% - Accent3 4 3 13" xfId="10673"/>
    <cellStyle name="20% - Accent3 4 3 14" xfId="10674"/>
    <cellStyle name="20% - Accent3 4 3 15" xfId="10675"/>
    <cellStyle name="20% - Accent3 4 3 16" xfId="10676"/>
    <cellStyle name="20% - Accent3 4 3 2" xfId="10677"/>
    <cellStyle name="20% - Accent3 4 3 2 10" xfId="10678"/>
    <cellStyle name="20% - Accent3 4 3 2 11" xfId="10679"/>
    <cellStyle name="20% - Accent3 4 3 2 12" xfId="10680"/>
    <cellStyle name="20% - Accent3 4 3 2 13" xfId="10681"/>
    <cellStyle name="20% - Accent3 4 3 2 14" xfId="10682"/>
    <cellStyle name="20% - Accent3 4 3 2 15" xfId="10683"/>
    <cellStyle name="20% - Accent3 4 3 2 2" xfId="10684"/>
    <cellStyle name="20% - Accent3 4 3 2 2 2" xfId="10685"/>
    <cellStyle name="20% - Accent3 4 3 2 2 2 2" xfId="10686"/>
    <cellStyle name="20% - Accent3 4 3 2 2 3" xfId="10687"/>
    <cellStyle name="20% - Accent3 4 3 2 3" xfId="10688"/>
    <cellStyle name="20% - Accent3 4 3 2 3 2" xfId="10689"/>
    <cellStyle name="20% - Accent3 4 3 2 3 2 2" xfId="10690"/>
    <cellStyle name="20% - Accent3 4 3 2 3 3" xfId="10691"/>
    <cellStyle name="20% - Accent3 4 3 2 4" xfId="10692"/>
    <cellStyle name="20% - Accent3 4 3 2 4 2" xfId="10693"/>
    <cellStyle name="20% - Accent3 4 3 2 5" xfId="10694"/>
    <cellStyle name="20% - Accent3 4 3 2 6" xfId="10695"/>
    <cellStyle name="20% - Accent3 4 3 2 7" xfId="10696"/>
    <cellStyle name="20% - Accent3 4 3 2 8" xfId="10697"/>
    <cellStyle name="20% - Accent3 4 3 2 9" xfId="10698"/>
    <cellStyle name="20% - Accent3 4 3 2_PNF Disclosure Summary 063011" xfId="10699"/>
    <cellStyle name="20% - Accent3 4 3 3" xfId="10700"/>
    <cellStyle name="20% - Accent3 4 3 3 2" xfId="10701"/>
    <cellStyle name="20% - Accent3 4 3 3 2 2" xfId="10702"/>
    <cellStyle name="20% - Accent3 4 3 3 3" xfId="10703"/>
    <cellStyle name="20% - Accent3 4 3 4" xfId="10704"/>
    <cellStyle name="20% - Accent3 4 3 4 2" xfId="10705"/>
    <cellStyle name="20% - Accent3 4 3 4 2 2" xfId="10706"/>
    <cellStyle name="20% - Accent3 4 3 4 3" xfId="10707"/>
    <cellStyle name="20% - Accent3 4 3 5" xfId="10708"/>
    <cellStyle name="20% - Accent3 4 3 5 2" xfId="10709"/>
    <cellStyle name="20% - Accent3 4 3 6" xfId="10710"/>
    <cellStyle name="20% - Accent3 4 3 7" xfId="10711"/>
    <cellStyle name="20% - Accent3 4 3 8" xfId="10712"/>
    <cellStyle name="20% - Accent3 4 3 9" xfId="10713"/>
    <cellStyle name="20% - Accent3 4 3_PNF Disclosure Summary 063011" xfId="10714"/>
    <cellStyle name="20% - Accent3 4 4" xfId="10715"/>
    <cellStyle name="20% - Accent3 4 4 10" xfId="10716"/>
    <cellStyle name="20% - Accent3 4 4 11" xfId="10717"/>
    <cellStyle name="20% - Accent3 4 4 12" xfId="10718"/>
    <cellStyle name="20% - Accent3 4 4 13" xfId="10719"/>
    <cellStyle name="20% - Accent3 4 4 14" xfId="10720"/>
    <cellStyle name="20% - Accent3 4 4 15" xfId="10721"/>
    <cellStyle name="20% - Accent3 4 4 16" xfId="10722"/>
    <cellStyle name="20% - Accent3 4 4 2" xfId="10723"/>
    <cellStyle name="20% - Accent3 4 4 2 10" xfId="10724"/>
    <cellStyle name="20% - Accent3 4 4 2 11" xfId="10725"/>
    <cellStyle name="20% - Accent3 4 4 2 12" xfId="10726"/>
    <cellStyle name="20% - Accent3 4 4 2 13" xfId="10727"/>
    <cellStyle name="20% - Accent3 4 4 2 14" xfId="10728"/>
    <cellStyle name="20% - Accent3 4 4 2 15" xfId="10729"/>
    <cellStyle name="20% - Accent3 4 4 2 2" xfId="10730"/>
    <cellStyle name="20% - Accent3 4 4 2 2 2" xfId="10731"/>
    <cellStyle name="20% - Accent3 4 4 2 2 2 2" xfId="10732"/>
    <cellStyle name="20% - Accent3 4 4 2 2 3" xfId="10733"/>
    <cellStyle name="20% - Accent3 4 4 2 3" xfId="10734"/>
    <cellStyle name="20% - Accent3 4 4 2 3 2" xfId="10735"/>
    <cellStyle name="20% - Accent3 4 4 2 3 2 2" xfId="10736"/>
    <cellStyle name="20% - Accent3 4 4 2 3 3" xfId="10737"/>
    <cellStyle name="20% - Accent3 4 4 2 4" xfId="10738"/>
    <cellStyle name="20% - Accent3 4 4 2 4 2" xfId="10739"/>
    <cellStyle name="20% - Accent3 4 4 2 5" xfId="10740"/>
    <cellStyle name="20% - Accent3 4 4 2 6" xfId="10741"/>
    <cellStyle name="20% - Accent3 4 4 2 7" xfId="10742"/>
    <cellStyle name="20% - Accent3 4 4 2 8" xfId="10743"/>
    <cellStyle name="20% - Accent3 4 4 2 9" xfId="10744"/>
    <cellStyle name="20% - Accent3 4 4 2_PNF Disclosure Summary 063011" xfId="10745"/>
    <cellStyle name="20% - Accent3 4 4 3" xfId="10746"/>
    <cellStyle name="20% - Accent3 4 4 3 2" xfId="10747"/>
    <cellStyle name="20% - Accent3 4 4 3 2 2" xfId="10748"/>
    <cellStyle name="20% - Accent3 4 4 3 3" xfId="10749"/>
    <cellStyle name="20% - Accent3 4 4 4" xfId="10750"/>
    <cellStyle name="20% - Accent3 4 4 4 2" xfId="10751"/>
    <cellStyle name="20% - Accent3 4 4 4 2 2" xfId="10752"/>
    <cellStyle name="20% - Accent3 4 4 4 3" xfId="10753"/>
    <cellStyle name="20% - Accent3 4 4 5" xfId="10754"/>
    <cellStyle name="20% - Accent3 4 4 5 2" xfId="10755"/>
    <cellStyle name="20% - Accent3 4 4 6" xfId="10756"/>
    <cellStyle name="20% - Accent3 4 4 7" xfId="10757"/>
    <cellStyle name="20% - Accent3 4 4 8" xfId="10758"/>
    <cellStyle name="20% - Accent3 4 4 9" xfId="10759"/>
    <cellStyle name="20% - Accent3 4 4_PNF Disclosure Summary 063011" xfId="10760"/>
    <cellStyle name="20% - Accent3 4 5" xfId="10761"/>
    <cellStyle name="20% - Accent3 4 5 10" xfId="10762"/>
    <cellStyle name="20% - Accent3 4 5 11" xfId="10763"/>
    <cellStyle name="20% - Accent3 4 5 12" xfId="10764"/>
    <cellStyle name="20% - Accent3 4 5 13" xfId="10765"/>
    <cellStyle name="20% - Accent3 4 5 14" xfId="10766"/>
    <cellStyle name="20% - Accent3 4 5 15" xfId="10767"/>
    <cellStyle name="20% - Accent3 4 5 16" xfId="10768"/>
    <cellStyle name="20% - Accent3 4 5 2" xfId="10769"/>
    <cellStyle name="20% - Accent3 4 5 2 10" xfId="10770"/>
    <cellStyle name="20% - Accent3 4 5 2 11" xfId="10771"/>
    <cellStyle name="20% - Accent3 4 5 2 12" xfId="10772"/>
    <cellStyle name="20% - Accent3 4 5 2 13" xfId="10773"/>
    <cellStyle name="20% - Accent3 4 5 2 14" xfId="10774"/>
    <cellStyle name="20% - Accent3 4 5 2 15" xfId="10775"/>
    <cellStyle name="20% - Accent3 4 5 2 2" xfId="10776"/>
    <cellStyle name="20% - Accent3 4 5 2 2 2" xfId="10777"/>
    <cellStyle name="20% - Accent3 4 5 2 2 2 2" xfId="10778"/>
    <cellStyle name="20% - Accent3 4 5 2 2 3" xfId="10779"/>
    <cellStyle name="20% - Accent3 4 5 2 3" xfId="10780"/>
    <cellStyle name="20% - Accent3 4 5 2 3 2" xfId="10781"/>
    <cellStyle name="20% - Accent3 4 5 2 3 2 2" xfId="10782"/>
    <cellStyle name="20% - Accent3 4 5 2 3 3" xfId="10783"/>
    <cellStyle name="20% - Accent3 4 5 2 4" xfId="10784"/>
    <cellStyle name="20% - Accent3 4 5 2 4 2" xfId="10785"/>
    <cellStyle name="20% - Accent3 4 5 2 5" xfId="10786"/>
    <cellStyle name="20% - Accent3 4 5 2 6" xfId="10787"/>
    <cellStyle name="20% - Accent3 4 5 2 7" xfId="10788"/>
    <cellStyle name="20% - Accent3 4 5 2 8" xfId="10789"/>
    <cellStyle name="20% - Accent3 4 5 2 9" xfId="10790"/>
    <cellStyle name="20% - Accent3 4 5 2_PNF Disclosure Summary 063011" xfId="10791"/>
    <cellStyle name="20% - Accent3 4 5 3" xfId="10792"/>
    <cellStyle name="20% - Accent3 4 5 3 2" xfId="10793"/>
    <cellStyle name="20% - Accent3 4 5 3 2 2" xfId="10794"/>
    <cellStyle name="20% - Accent3 4 5 3 3" xfId="10795"/>
    <cellStyle name="20% - Accent3 4 5 4" xfId="10796"/>
    <cellStyle name="20% - Accent3 4 5 4 2" xfId="10797"/>
    <cellStyle name="20% - Accent3 4 5 4 2 2" xfId="10798"/>
    <cellStyle name="20% - Accent3 4 5 4 3" xfId="10799"/>
    <cellStyle name="20% - Accent3 4 5 5" xfId="10800"/>
    <cellStyle name="20% - Accent3 4 5 5 2" xfId="10801"/>
    <cellStyle name="20% - Accent3 4 5 6" xfId="10802"/>
    <cellStyle name="20% - Accent3 4 5 7" xfId="10803"/>
    <cellStyle name="20% - Accent3 4 5 8" xfId="10804"/>
    <cellStyle name="20% - Accent3 4 5 9" xfId="10805"/>
    <cellStyle name="20% - Accent3 4 5_PNF Disclosure Summary 063011" xfId="10806"/>
    <cellStyle name="20% - Accent3 4 6" xfId="10807"/>
    <cellStyle name="20% - Accent3 4 6 10" xfId="10808"/>
    <cellStyle name="20% - Accent3 4 6 11" xfId="10809"/>
    <cellStyle name="20% - Accent3 4 6 12" xfId="10810"/>
    <cellStyle name="20% - Accent3 4 6 13" xfId="10811"/>
    <cellStyle name="20% - Accent3 4 6 14" xfId="10812"/>
    <cellStyle name="20% - Accent3 4 6 15" xfId="10813"/>
    <cellStyle name="20% - Accent3 4 6 16" xfId="10814"/>
    <cellStyle name="20% - Accent3 4 6 2" xfId="10815"/>
    <cellStyle name="20% - Accent3 4 6 2 10" xfId="10816"/>
    <cellStyle name="20% - Accent3 4 6 2 11" xfId="10817"/>
    <cellStyle name="20% - Accent3 4 6 2 12" xfId="10818"/>
    <cellStyle name="20% - Accent3 4 6 2 13" xfId="10819"/>
    <cellStyle name="20% - Accent3 4 6 2 14" xfId="10820"/>
    <cellStyle name="20% - Accent3 4 6 2 15" xfId="10821"/>
    <cellStyle name="20% - Accent3 4 6 2 2" xfId="10822"/>
    <cellStyle name="20% - Accent3 4 6 2 2 2" xfId="10823"/>
    <cellStyle name="20% - Accent3 4 6 2 2 2 2" xfId="10824"/>
    <cellStyle name="20% - Accent3 4 6 2 2 3" xfId="10825"/>
    <cellStyle name="20% - Accent3 4 6 2 3" xfId="10826"/>
    <cellStyle name="20% - Accent3 4 6 2 3 2" xfId="10827"/>
    <cellStyle name="20% - Accent3 4 6 2 3 2 2" xfId="10828"/>
    <cellStyle name="20% - Accent3 4 6 2 3 3" xfId="10829"/>
    <cellStyle name="20% - Accent3 4 6 2 4" xfId="10830"/>
    <cellStyle name="20% - Accent3 4 6 2 4 2" xfId="10831"/>
    <cellStyle name="20% - Accent3 4 6 2 5" xfId="10832"/>
    <cellStyle name="20% - Accent3 4 6 2 6" xfId="10833"/>
    <cellStyle name="20% - Accent3 4 6 2 7" xfId="10834"/>
    <cellStyle name="20% - Accent3 4 6 2 8" xfId="10835"/>
    <cellStyle name="20% - Accent3 4 6 2 9" xfId="10836"/>
    <cellStyle name="20% - Accent3 4 6 2_PNF Disclosure Summary 063011" xfId="10837"/>
    <cellStyle name="20% - Accent3 4 6 3" xfId="10838"/>
    <cellStyle name="20% - Accent3 4 6 3 2" xfId="10839"/>
    <cellStyle name="20% - Accent3 4 6 3 2 2" xfId="10840"/>
    <cellStyle name="20% - Accent3 4 6 3 3" xfId="10841"/>
    <cellStyle name="20% - Accent3 4 6 4" xfId="10842"/>
    <cellStyle name="20% - Accent3 4 6 4 2" xfId="10843"/>
    <cellStyle name="20% - Accent3 4 6 4 2 2" xfId="10844"/>
    <cellStyle name="20% - Accent3 4 6 4 3" xfId="10845"/>
    <cellStyle name="20% - Accent3 4 6 5" xfId="10846"/>
    <cellStyle name="20% - Accent3 4 6 5 2" xfId="10847"/>
    <cellStyle name="20% - Accent3 4 6 6" xfId="10848"/>
    <cellStyle name="20% - Accent3 4 6 7" xfId="10849"/>
    <cellStyle name="20% - Accent3 4 6 8" xfId="10850"/>
    <cellStyle name="20% - Accent3 4 6 9" xfId="10851"/>
    <cellStyle name="20% - Accent3 4 6_PNF Disclosure Summary 063011" xfId="10852"/>
    <cellStyle name="20% - Accent3 4 7" xfId="10853"/>
    <cellStyle name="20% - Accent3 4 7 10" xfId="10854"/>
    <cellStyle name="20% - Accent3 4 7 11" xfId="10855"/>
    <cellStyle name="20% - Accent3 4 7 12" xfId="10856"/>
    <cellStyle name="20% - Accent3 4 7 13" xfId="10857"/>
    <cellStyle name="20% - Accent3 4 7 14" xfId="10858"/>
    <cellStyle name="20% - Accent3 4 7 15" xfId="10859"/>
    <cellStyle name="20% - Accent3 4 7 16" xfId="10860"/>
    <cellStyle name="20% - Accent3 4 7 2" xfId="10861"/>
    <cellStyle name="20% - Accent3 4 7 2 10" xfId="10862"/>
    <cellStyle name="20% - Accent3 4 7 2 11" xfId="10863"/>
    <cellStyle name="20% - Accent3 4 7 2 12" xfId="10864"/>
    <cellStyle name="20% - Accent3 4 7 2 13" xfId="10865"/>
    <cellStyle name="20% - Accent3 4 7 2 14" xfId="10866"/>
    <cellStyle name="20% - Accent3 4 7 2 15" xfId="10867"/>
    <cellStyle name="20% - Accent3 4 7 2 2" xfId="10868"/>
    <cellStyle name="20% - Accent3 4 7 2 2 2" xfId="10869"/>
    <cellStyle name="20% - Accent3 4 7 2 2 2 2" xfId="10870"/>
    <cellStyle name="20% - Accent3 4 7 2 2 3" xfId="10871"/>
    <cellStyle name="20% - Accent3 4 7 2 3" xfId="10872"/>
    <cellStyle name="20% - Accent3 4 7 2 3 2" xfId="10873"/>
    <cellStyle name="20% - Accent3 4 7 2 3 2 2" xfId="10874"/>
    <cellStyle name="20% - Accent3 4 7 2 3 3" xfId="10875"/>
    <cellStyle name="20% - Accent3 4 7 2 4" xfId="10876"/>
    <cellStyle name="20% - Accent3 4 7 2 4 2" xfId="10877"/>
    <cellStyle name="20% - Accent3 4 7 2 5" xfId="10878"/>
    <cellStyle name="20% - Accent3 4 7 2 6" xfId="10879"/>
    <cellStyle name="20% - Accent3 4 7 2 7" xfId="10880"/>
    <cellStyle name="20% - Accent3 4 7 2 8" xfId="10881"/>
    <cellStyle name="20% - Accent3 4 7 2 9" xfId="10882"/>
    <cellStyle name="20% - Accent3 4 7 2_PNF Disclosure Summary 063011" xfId="10883"/>
    <cellStyle name="20% - Accent3 4 7 3" xfId="10884"/>
    <cellStyle name="20% - Accent3 4 7 3 2" xfId="10885"/>
    <cellStyle name="20% - Accent3 4 7 3 2 2" xfId="10886"/>
    <cellStyle name="20% - Accent3 4 7 3 3" xfId="10887"/>
    <cellStyle name="20% - Accent3 4 7 4" xfId="10888"/>
    <cellStyle name="20% - Accent3 4 7 4 2" xfId="10889"/>
    <cellStyle name="20% - Accent3 4 7 4 2 2" xfId="10890"/>
    <cellStyle name="20% - Accent3 4 7 4 3" xfId="10891"/>
    <cellStyle name="20% - Accent3 4 7 5" xfId="10892"/>
    <cellStyle name="20% - Accent3 4 7 5 2" xfId="10893"/>
    <cellStyle name="20% - Accent3 4 7 6" xfId="10894"/>
    <cellStyle name="20% - Accent3 4 7 7" xfId="10895"/>
    <cellStyle name="20% - Accent3 4 7 8" xfId="10896"/>
    <cellStyle name="20% - Accent3 4 7 9" xfId="10897"/>
    <cellStyle name="20% - Accent3 4 7_PNF Disclosure Summary 063011" xfId="10898"/>
    <cellStyle name="20% - Accent3 4 8" xfId="10899"/>
    <cellStyle name="20% - Accent3 4 8 10" xfId="10900"/>
    <cellStyle name="20% - Accent3 4 8 11" xfId="10901"/>
    <cellStyle name="20% - Accent3 4 8 12" xfId="10902"/>
    <cellStyle name="20% - Accent3 4 8 13" xfId="10903"/>
    <cellStyle name="20% - Accent3 4 8 14" xfId="10904"/>
    <cellStyle name="20% - Accent3 4 8 15" xfId="10905"/>
    <cellStyle name="20% - Accent3 4 8 2" xfId="10906"/>
    <cellStyle name="20% - Accent3 4 8 2 2" xfId="10907"/>
    <cellStyle name="20% - Accent3 4 8 2 2 2" xfId="10908"/>
    <cellStyle name="20% - Accent3 4 8 2 3" xfId="10909"/>
    <cellStyle name="20% - Accent3 4 8 3" xfId="10910"/>
    <cellStyle name="20% - Accent3 4 8 3 2" xfId="10911"/>
    <cellStyle name="20% - Accent3 4 8 3 2 2" xfId="10912"/>
    <cellStyle name="20% - Accent3 4 8 3 3" xfId="10913"/>
    <cellStyle name="20% - Accent3 4 8 4" xfId="10914"/>
    <cellStyle name="20% - Accent3 4 8 4 2" xfId="10915"/>
    <cellStyle name="20% - Accent3 4 8 5" xfId="10916"/>
    <cellStyle name="20% - Accent3 4 8 6" xfId="10917"/>
    <cellStyle name="20% - Accent3 4 8 7" xfId="10918"/>
    <cellStyle name="20% - Accent3 4 8 8" xfId="10919"/>
    <cellStyle name="20% - Accent3 4 8 9" xfId="10920"/>
    <cellStyle name="20% - Accent3 4 8_PNF Disclosure Summary 063011" xfId="10921"/>
    <cellStyle name="20% - Accent3 4 9" xfId="10922"/>
    <cellStyle name="20% - Accent3 4 9 2" xfId="10923"/>
    <cellStyle name="20% - Accent3 4 9 2 2" xfId="10924"/>
    <cellStyle name="20% - Accent3 4 9 3" xfId="10925"/>
    <cellStyle name="20% - Accent3 4_PNF Disclosure Summary 063011" xfId="10926"/>
    <cellStyle name="20% - Accent3 5" xfId="10927"/>
    <cellStyle name="20% - Accent3 5 10" xfId="10928"/>
    <cellStyle name="20% - Accent3 5 10 2" xfId="10929"/>
    <cellStyle name="20% - Accent3 5 10 2 2" xfId="10930"/>
    <cellStyle name="20% - Accent3 5 10 3" xfId="10931"/>
    <cellStyle name="20% - Accent3 5 11" xfId="10932"/>
    <cellStyle name="20% - Accent3 5 11 2" xfId="10933"/>
    <cellStyle name="20% - Accent3 5 12" xfId="10934"/>
    <cellStyle name="20% - Accent3 5 13" xfId="10935"/>
    <cellStyle name="20% - Accent3 5 14" xfId="10936"/>
    <cellStyle name="20% - Accent3 5 15" xfId="10937"/>
    <cellStyle name="20% - Accent3 5 16" xfId="10938"/>
    <cellStyle name="20% - Accent3 5 17" xfId="10939"/>
    <cellStyle name="20% - Accent3 5 18" xfId="10940"/>
    <cellStyle name="20% - Accent3 5 19" xfId="10941"/>
    <cellStyle name="20% - Accent3 5 2" xfId="10942"/>
    <cellStyle name="20% - Accent3 5 2 10" xfId="10943"/>
    <cellStyle name="20% - Accent3 5 2 11" xfId="10944"/>
    <cellStyle name="20% - Accent3 5 2 12" xfId="10945"/>
    <cellStyle name="20% - Accent3 5 2 13" xfId="10946"/>
    <cellStyle name="20% - Accent3 5 2 14" xfId="10947"/>
    <cellStyle name="20% - Accent3 5 2 15" xfId="10948"/>
    <cellStyle name="20% - Accent3 5 2 16" xfId="10949"/>
    <cellStyle name="20% - Accent3 5 2 2" xfId="10950"/>
    <cellStyle name="20% - Accent3 5 2 2 10" xfId="10951"/>
    <cellStyle name="20% - Accent3 5 2 2 11" xfId="10952"/>
    <cellStyle name="20% - Accent3 5 2 2 12" xfId="10953"/>
    <cellStyle name="20% - Accent3 5 2 2 13" xfId="10954"/>
    <cellStyle name="20% - Accent3 5 2 2 14" xfId="10955"/>
    <cellStyle name="20% - Accent3 5 2 2 15" xfId="10956"/>
    <cellStyle name="20% - Accent3 5 2 2 2" xfId="10957"/>
    <cellStyle name="20% - Accent3 5 2 2 2 2" xfId="10958"/>
    <cellStyle name="20% - Accent3 5 2 2 2 2 2" xfId="10959"/>
    <cellStyle name="20% - Accent3 5 2 2 2 3" xfId="10960"/>
    <cellStyle name="20% - Accent3 5 2 2 3" xfId="10961"/>
    <cellStyle name="20% - Accent3 5 2 2 3 2" xfId="10962"/>
    <cellStyle name="20% - Accent3 5 2 2 3 2 2" xfId="10963"/>
    <cellStyle name="20% - Accent3 5 2 2 3 3" xfId="10964"/>
    <cellStyle name="20% - Accent3 5 2 2 4" xfId="10965"/>
    <cellStyle name="20% - Accent3 5 2 2 4 2" xfId="10966"/>
    <cellStyle name="20% - Accent3 5 2 2 5" xfId="10967"/>
    <cellStyle name="20% - Accent3 5 2 2 6" xfId="10968"/>
    <cellStyle name="20% - Accent3 5 2 2 7" xfId="10969"/>
    <cellStyle name="20% - Accent3 5 2 2 8" xfId="10970"/>
    <cellStyle name="20% - Accent3 5 2 2 9" xfId="10971"/>
    <cellStyle name="20% - Accent3 5 2 2_PNF Disclosure Summary 063011" xfId="10972"/>
    <cellStyle name="20% - Accent3 5 2 3" xfId="10973"/>
    <cellStyle name="20% - Accent3 5 2 3 2" xfId="10974"/>
    <cellStyle name="20% - Accent3 5 2 3 2 2" xfId="10975"/>
    <cellStyle name="20% - Accent3 5 2 3 3" xfId="10976"/>
    <cellStyle name="20% - Accent3 5 2 4" xfId="10977"/>
    <cellStyle name="20% - Accent3 5 2 4 2" xfId="10978"/>
    <cellStyle name="20% - Accent3 5 2 4 2 2" xfId="10979"/>
    <cellStyle name="20% - Accent3 5 2 4 3" xfId="10980"/>
    <cellStyle name="20% - Accent3 5 2 5" xfId="10981"/>
    <cellStyle name="20% - Accent3 5 2 5 2" xfId="10982"/>
    <cellStyle name="20% - Accent3 5 2 6" xfId="10983"/>
    <cellStyle name="20% - Accent3 5 2 7" xfId="10984"/>
    <cellStyle name="20% - Accent3 5 2 8" xfId="10985"/>
    <cellStyle name="20% - Accent3 5 2 9" xfId="10986"/>
    <cellStyle name="20% - Accent3 5 2_PNF Disclosure Summary 063011" xfId="10987"/>
    <cellStyle name="20% - Accent3 5 20" xfId="10988"/>
    <cellStyle name="20% - Accent3 5 21" xfId="10989"/>
    <cellStyle name="20% - Accent3 5 22" xfId="10990"/>
    <cellStyle name="20% - Accent3 5 3" xfId="10991"/>
    <cellStyle name="20% - Accent3 5 3 10" xfId="10992"/>
    <cellStyle name="20% - Accent3 5 3 11" xfId="10993"/>
    <cellStyle name="20% - Accent3 5 3 12" xfId="10994"/>
    <cellStyle name="20% - Accent3 5 3 13" xfId="10995"/>
    <cellStyle name="20% - Accent3 5 3 14" xfId="10996"/>
    <cellStyle name="20% - Accent3 5 3 15" xfId="10997"/>
    <cellStyle name="20% - Accent3 5 3 16" xfId="10998"/>
    <cellStyle name="20% - Accent3 5 3 2" xfId="10999"/>
    <cellStyle name="20% - Accent3 5 3 2 10" xfId="11000"/>
    <cellStyle name="20% - Accent3 5 3 2 11" xfId="11001"/>
    <cellStyle name="20% - Accent3 5 3 2 12" xfId="11002"/>
    <cellStyle name="20% - Accent3 5 3 2 13" xfId="11003"/>
    <cellStyle name="20% - Accent3 5 3 2 14" xfId="11004"/>
    <cellStyle name="20% - Accent3 5 3 2 15" xfId="11005"/>
    <cellStyle name="20% - Accent3 5 3 2 2" xfId="11006"/>
    <cellStyle name="20% - Accent3 5 3 2 2 2" xfId="11007"/>
    <cellStyle name="20% - Accent3 5 3 2 2 2 2" xfId="11008"/>
    <cellStyle name="20% - Accent3 5 3 2 2 3" xfId="11009"/>
    <cellStyle name="20% - Accent3 5 3 2 3" xfId="11010"/>
    <cellStyle name="20% - Accent3 5 3 2 3 2" xfId="11011"/>
    <cellStyle name="20% - Accent3 5 3 2 3 2 2" xfId="11012"/>
    <cellStyle name="20% - Accent3 5 3 2 3 3" xfId="11013"/>
    <cellStyle name="20% - Accent3 5 3 2 4" xfId="11014"/>
    <cellStyle name="20% - Accent3 5 3 2 4 2" xfId="11015"/>
    <cellStyle name="20% - Accent3 5 3 2 5" xfId="11016"/>
    <cellStyle name="20% - Accent3 5 3 2 6" xfId="11017"/>
    <cellStyle name="20% - Accent3 5 3 2 7" xfId="11018"/>
    <cellStyle name="20% - Accent3 5 3 2 8" xfId="11019"/>
    <cellStyle name="20% - Accent3 5 3 2 9" xfId="11020"/>
    <cellStyle name="20% - Accent3 5 3 2_PNF Disclosure Summary 063011" xfId="11021"/>
    <cellStyle name="20% - Accent3 5 3 3" xfId="11022"/>
    <cellStyle name="20% - Accent3 5 3 3 2" xfId="11023"/>
    <cellStyle name="20% - Accent3 5 3 3 2 2" xfId="11024"/>
    <cellStyle name="20% - Accent3 5 3 3 3" xfId="11025"/>
    <cellStyle name="20% - Accent3 5 3 4" xfId="11026"/>
    <cellStyle name="20% - Accent3 5 3 4 2" xfId="11027"/>
    <cellStyle name="20% - Accent3 5 3 4 2 2" xfId="11028"/>
    <cellStyle name="20% - Accent3 5 3 4 3" xfId="11029"/>
    <cellStyle name="20% - Accent3 5 3 5" xfId="11030"/>
    <cellStyle name="20% - Accent3 5 3 5 2" xfId="11031"/>
    <cellStyle name="20% - Accent3 5 3 6" xfId="11032"/>
    <cellStyle name="20% - Accent3 5 3 7" xfId="11033"/>
    <cellStyle name="20% - Accent3 5 3 8" xfId="11034"/>
    <cellStyle name="20% - Accent3 5 3 9" xfId="11035"/>
    <cellStyle name="20% - Accent3 5 3_PNF Disclosure Summary 063011" xfId="11036"/>
    <cellStyle name="20% - Accent3 5 4" xfId="11037"/>
    <cellStyle name="20% - Accent3 5 4 10" xfId="11038"/>
    <cellStyle name="20% - Accent3 5 4 11" xfId="11039"/>
    <cellStyle name="20% - Accent3 5 4 12" xfId="11040"/>
    <cellStyle name="20% - Accent3 5 4 13" xfId="11041"/>
    <cellStyle name="20% - Accent3 5 4 14" xfId="11042"/>
    <cellStyle name="20% - Accent3 5 4 15" xfId="11043"/>
    <cellStyle name="20% - Accent3 5 4 16" xfId="11044"/>
    <cellStyle name="20% - Accent3 5 4 2" xfId="11045"/>
    <cellStyle name="20% - Accent3 5 4 2 10" xfId="11046"/>
    <cellStyle name="20% - Accent3 5 4 2 11" xfId="11047"/>
    <cellStyle name="20% - Accent3 5 4 2 12" xfId="11048"/>
    <cellStyle name="20% - Accent3 5 4 2 13" xfId="11049"/>
    <cellStyle name="20% - Accent3 5 4 2 14" xfId="11050"/>
    <cellStyle name="20% - Accent3 5 4 2 15" xfId="11051"/>
    <cellStyle name="20% - Accent3 5 4 2 2" xfId="11052"/>
    <cellStyle name="20% - Accent3 5 4 2 2 2" xfId="11053"/>
    <cellStyle name="20% - Accent3 5 4 2 2 2 2" xfId="11054"/>
    <cellStyle name="20% - Accent3 5 4 2 2 3" xfId="11055"/>
    <cellStyle name="20% - Accent3 5 4 2 3" xfId="11056"/>
    <cellStyle name="20% - Accent3 5 4 2 3 2" xfId="11057"/>
    <cellStyle name="20% - Accent3 5 4 2 3 2 2" xfId="11058"/>
    <cellStyle name="20% - Accent3 5 4 2 3 3" xfId="11059"/>
    <cellStyle name="20% - Accent3 5 4 2 4" xfId="11060"/>
    <cellStyle name="20% - Accent3 5 4 2 4 2" xfId="11061"/>
    <cellStyle name="20% - Accent3 5 4 2 5" xfId="11062"/>
    <cellStyle name="20% - Accent3 5 4 2 6" xfId="11063"/>
    <cellStyle name="20% - Accent3 5 4 2 7" xfId="11064"/>
    <cellStyle name="20% - Accent3 5 4 2 8" xfId="11065"/>
    <cellStyle name="20% - Accent3 5 4 2 9" xfId="11066"/>
    <cellStyle name="20% - Accent3 5 4 2_PNF Disclosure Summary 063011" xfId="11067"/>
    <cellStyle name="20% - Accent3 5 4 3" xfId="11068"/>
    <cellStyle name="20% - Accent3 5 4 3 2" xfId="11069"/>
    <cellStyle name="20% - Accent3 5 4 3 2 2" xfId="11070"/>
    <cellStyle name="20% - Accent3 5 4 3 3" xfId="11071"/>
    <cellStyle name="20% - Accent3 5 4 4" xfId="11072"/>
    <cellStyle name="20% - Accent3 5 4 4 2" xfId="11073"/>
    <cellStyle name="20% - Accent3 5 4 4 2 2" xfId="11074"/>
    <cellStyle name="20% - Accent3 5 4 4 3" xfId="11075"/>
    <cellStyle name="20% - Accent3 5 4 5" xfId="11076"/>
    <cellStyle name="20% - Accent3 5 4 5 2" xfId="11077"/>
    <cellStyle name="20% - Accent3 5 4 6" xfId="11078"/>
    <cellStyle name="20% - Accent3 5 4 7" xfId="11079"/>
    <cellStyle name="20% - Accent3 5 4 8" xfId="11080"/>
    <cellStyle name="20% - Accent3 5 4 9" xfId="11081"/>
    <cellStyle name="20% - Accent3 5 4_PNF Disclosure Summary 063011" xfId="11082"/>
    <cellStyle name="20% - Accent3 5 5" xfId="11083"/>
    <cellStyle name="20% - Accent3 5 5 10" xfId="11084"/>
    <cellStyle name="20% - Accent3 5 5 11" xfId="11085"/>
    <cellStyle name="20% - Accent3 5 5 12" xfId="11086"/>
    <cellStyle name="20% - Accent3 5 5 13" xfId="11087"/>
    <cellStyle name="20% - Accent3 5 5 14" xfId="11088"/>
    <cellStyle name="20% - Accent3 5 5 15" xfId="11089"/>
    <cellStyle name="20% - Accent3 5 5 16" xfId="11090"/>
    <cellStyle name="20% - Accent3 5 5 2" xfId="11091"/>
    <cellStyle name="20% - Accent3 5 5 2 10" xfId="11092"/>
    <cellStyle name="20% - Accent3 5 5 2 11" xfId="11093"/>
    <cellStyle name="20% - Accent3 5 5 2 12" xfId="11094"/>
    <cellStyle name="20% - Accent3 5 5 2 13" xfId="11095"/>
    <cellStyle name="20% - Accent3 5 5 2 14" xfId="11096"/>
    <cellStyle name="20% - Accent3 5 5 2 15" xfId="11097"/>
    <cellStyle name="20% - Accent3 5 5 2 2" xfId="11098"/>
    <cellStyle name="20% - Accent3 5 5 2 2 2" xfId="11099"/>
    <cellStyle name="20% - Accent3 5 5 2 2 2 2" xfId="11100"/>
    <cellStyle name="20% - Accent3 5 5 2 2 3" xfId="11101"/>
    <cellStyle name="20% - Accent3 5 5 2 3" xfId="11102"/>
    <cellStyle name="20% - Accent3 5 5 2 3 2" xfId="11103"/>
    <cellStyle name="20% - Accent3 5 5 2 3 2 2" xfId="11104"/>
    <cellStyle name="20% - Accent3 5 5 2 3 3" xfId="11105"/>
    <cellStyle name="20% - Accent3 5 5 2 4" xfId="11106"/>
    <cellStyle name="20% - Accent3 5 5 2 4 2" xfId="11107"/>
    <cellStyle name="20% - Accent3 5 5 2 5" xfId="11108"/>
    <cellStyle name="20% - Accent3 5 5 2 6" xfId="11109"/>
    <cellStyle name="20% - Accent3 5 5 2 7" xfId="11110"/>
    <cellStyle name="20% - Accent3 5 5 2 8" xfId="11111"/>
    <cellStyle name="20% - Accent3 5 5 2 9" xfId="11112"/>
    <cellStyle name="20% - Accent3 5 5 2_PNF Disclosure Summary 063011" xfId="11113"/>
    <cellStyle name="20% - Accent3 5 5 3" xfId="11114"/>
    <cellStyle name="20% - Accent3 5 5 3 2" xfId="11115"/>
    <cellStyle name="20% - Accent3 5 5 3 2 2" xfId="11116"/>
    <cellStyle name="20% - Accent3 5 5 3 3" xfId="11117"/>
    <cellStyle name="20% - Accent3 5 5 4" xfId="11118"/>
    <cellStyle name="20% - Accent3 5 5 4 2" xfId="11119"/>
    <cellStyle name="20% - Accent3 5 5 4 2 2" xfId="11120"/>
    <cellStyle name="20% - Accent3 5 5 4 3" xfId="11121"/>
    <cellStyle name="20% - Accent3 5 5 5" xfId="11122"/>
    <cellStyle name="20% - Accent3 5 5 5 2" xfId="11123"/>
    <cellStyle name="20% - Accent3 5 5 6" xfId="11124"/>
    <cellStyle name="20% - Accent3 5 5 7" xfId="11125"/>
    <cellStyle name="20% - Accent3 5 5 8" xfId="11126"/>
    <cellStyle name="20% - Accent3 5 5 9" xfId="11127"/>
    <cellStyle name="20% - Accent3 5 5_PNF Disclosure Summary 063011" xfId="11128"/>
    <cellStyle name="20% - Accent3 5 6" xfId="11129"/>
    <cellStyle name="20% - Accent3 5 6 10" xfId="11130"/>
    <cellStyle name="20% - Accent3 5 6 11" xfId="11131"/>
    <cellStyle name="20% - Accent3 5 6 12" xfId="11132"/>
    <cellStyle name="20% - Accent3 5 6 13" xfId="11133"/>
    <cellStyle name="20% - Accent3 5 6 14" xfId="11134"/>
    <cellStyle name="20% - Accent3 5 6 15" xfId="11135"/>
    <cellStyle name="20% - Accent3 5 6 16" xfId="11136"/>
    <cellStyle name="20% - Accent3 5 6 2" xfId="11137"/>
    <cellStyle name="20% - Accent3 5 6 2 10" xfId="11138"/>
    <cellStyle name="20% - Accent3 5 6 2 11" xfId="11139"/>
    <cellStyle name="20% - Accent3 5 6 2 12" xfId="11140"/>
    <cellStyle name="20% - Accent3 5 6 2 13" xfId="11141"/>
    <cellStyle name="20% - Accent3 5 6 2 14" xfId="11142"/>
    <cellStyle name="20% - Accent3 5 6 2 15" xfId="11143"/>
    <cellStyle name="20% - Accent3 5 6 2 2" xfId="11144"/>
    <cellStyle name="20% - Accent3 5 6 2 2 2" xfId="11145"/>
    <cellStyle name="20% - Accent3 5 6 2 2 2 2" xfId="11146"/>
    <cellStyle name="20% - Accent3 5 6 2 2 3" xfId="11147"/>
    <cellStyle name="20% - Accent3 5 6 2 3" xfId="11148"/>
    <cellStyle name="20% - Accent3 5 6 2 3 2" xfId="11149"/>
    <cellStyle name="20% - Accent3 5 6 2 3 2 2" xfId="11150"/>
    <cellStyle name="20% - Accent3 5 6 2 3 3" xfId="11151"/>
    <cellStyle name="20% - Accent3 5 6 2 4" xfId="11152"/>
    <cellStyle name="20% - Accent3 5 6 2 4 2" xfId="11153"/>
    <cellStyle name="20% - Accent3 5 6 2 5" xfId="11154"/>
    <cellStyle name="20% - Accent3 5 6 2 6" xfId="11155"/>
    <cellStyle name="20% - Accent3 5 6 2 7" xfId="11156"/>
    <cellStyle name="20% - Accent3 5 6 2 8" xfId="11157"/>
    <cellStyle name="20% - Accent3 5 6 2 9" xfId="11158"/>
    <cellStyle name="20% - Accent3 5 6 2_PNF Disclosure Summary 063011" xfId="11159"/>
    <cellStyle name="20% - Accent3 5 6 3" xfId="11160"/>
    <cellStyle name="20% - Accent3 5 6 3 2" xfId="11161"/>
    <cellStyle name="20% - Accent3 5 6 3 2 2" xfId="11162"/>
    <cellStyle name="20% - Accent3 5 6 3 3" xfId="11163"/>
    <cellStyle name="20% - Accent3 5 6 4" xfId="11164"/>
    <cellStyle name="20% - Accent3 5 6 4 2" xfId="11165"/>
    <cellStyle name="20% - Accent3 5 6 4 2 2" xfId="11166"/>
    <cellStyle name="20% - Accent3 5 6 4 3" xfId="11167"/>
    <cellStyle name="20% - Accent3 5 6 5" xfId="11168"/>
    <cellStyle name="20% - Accent3 5 6 5 2" xfId="11169"/>
    <cellStyle name="20% - Accent3 5 6 6" xfId="11170"/>
    <cellStyle name="20% - Accent3 5 6 7" xfId="11171"/>
    <cellStyle name="20% - Accent3 5 6 8" xfId="11172"/>
    <cellStyle name="20% - Accent3 5 6 9" xfId="11173"/>
    <cellStyle name="20% - Accent3 5 6_PNF Disclosure Summary 063011" xfId="11174"/>
    <cellStyle name="20% - Accent3 5 7" xfId="11175"/>
    <cellStyle name="20% - Accent3 5 7 10" xfId="11176"/>
    <cellStyle name="20% - Accent3 5 7 11" xfId="11177"/>
    <cellStyle name="20% - Accent3 5 7 12" xfId="11178"/>
    <cellStyle name="20% - Accent3 5 7 13" xfId="11179"/>
    <cellStyle name="20% - Accent3 5 7 14" xfId="11180"/>
    <cellStyle name="20% - Accent3 5 7 15" xfId="11181"/>
    <cellStyle name="20% - Accent3 5 7 16" xfId="11182"/>
    <cellStyle name="20% - Accent3 5 7 2" xfId="11183"/>
    <cellStyle name="20% - Accent3 5 7 2 10" xfId="11184"/>
    <cellStyle name="20% - Accent3 5 7 2 11" xfId="11185"/>
    <cellStyle name="20% - Accent3 5 7 2 12" xfId="11186"/>
    <cellStyle name="20% - Accent3 5 7 2 13" xfId="11187"/>
    <cellStyle name="20% - Accent3 5 7 2 14" xfId="11188"/>
    <cellStyle name="20% - Accent3 5 7 2 15" xfId="11189"/>
    <cellStyle name="20% - Accent3 5 7 2 2" xfId="11190"/>
    <cellStyle name="20% - Accent3 5 7 2 2 2" xfId="11191"/>
    <cellStyle name="20% - Accent3 5 7 2 2 2 2" xfId="11192"/>
    <cellStyle name="20% - Accent3 5 7 2 2 3" xfId="11193"/>
    <cellStyle name="20% - Accent3 5 7 2 3" xfId="11194"/>
    <cellStyle name="20% - Accent3 5 7 2 3 2" xfId="11195"/>
    <cellStyle name="20% - Accent3 5 7 2 3 2 2" xfId="11196"/>
    <cellStyle name="20% - Accent3 5 7 2 3 3" xfId="11197"/>
    <cellStyle name="20% - Accent3 5 7 2 4" xfId="11198"/>
    <cellStyle name="20% - Accent3 5 7 2 4 2" xfId="11199"/>
    <cellStyle name="20% - Accent3 5 7 2 5" xfId="11200"/>
    <cellStyle name="20% - Accent3 5 7 2 6" xfId="11201"/>
    <cellStyle name="20% - Accent3 5 7 2 7" xfId="11202"/>
    <cellStyle name="20% - Accent3 5 7 2 8" xfId="11203"/>
    <cellStyle name="20% - Accent3 5 7 2 9" xfId="11204"/>
    <cellStyle name="20% - Accent3 5 7 2_PNF Disclosure Summary 063011" xfId="11205"/>
    <cellStyle name="20% - Accent3 5 7 3" xfId="11206"/>
    <cellStyle name="20% - Accent3 5 7 3 2" xfId="11207"/>
    <cellStyle name="20% - Accent3 5 7 3 2 2" xfId="11208"/>
    <cellStyle name="20% - Accent3 5 7 3 3" xfId="11209"/>
    <cellStyle name="20% - Accent3 5 7 4" xfId="11210"/>
    <cellStyle name="20% - Accent3 5 7 4 2" xfId="11211"/>
    <cellStyle name="20% - Accent3 5 7 4 2 2" xfId="11212"/>
    <cellStyle name="20% - Accent3 5 7 4 3" xfId="11213"/>
    <cellStyle name="20% - Accent3 5 7 5" xfId="11214"/>
    <cellStyle name="20% - Accent3 5 7 5 2" xfId="11215"/>
    <cellStyle name="20% - Accent3 5 7 6" xfId="11216"/>
    <cellStyle name="20% - Accent3 5 7 7" xfId="11217"/>
    <cellStyle name="20% - Accent3 5 7 8" xfId="11218"/>
    <cellStyle name="20% - Accent3 5 7 9" xfId="11219"/>
    <cellStyle name="20% - Accent3 5 7_PNF Disclosure Summary 063011" xfId="11220"/>
    <cellStyle name="20% - Accent3 5 8" xfId="11221"/>
    <cellStyle name="20% - Accent3 5 8 10" xfId="11222"/>
    <cellStyle name="20% - Accent3 5 8 11" xfId="11223"/>
    <cellStyle name="20% - Accent3 5 8 12" xfId="11224"/>
    <cellStyle name="20% - Accent3 5 8 13" xfId="11225"/>
    <cellStyle name="20% - Accent3 5 8 14" xfId="11226"/>
    <cellStyle name="20% - Accent3 5 8 15" xfId="11227"/>
    <cellStyle name="20% - Accent3 5 8 2" xfId="11228"/>
    <cellStyle name="20% - Accent3 5 8 2 2" xfId="11229"/>
    <cellStyle name="20% - Accent3 5 8 2 2 2" xfId="11230"/>
    <cellStyle name="20% - Accent3 5 8 2 3" xfId="11231"/>
    <cellStyle name="20% - Accent3 5 8 3" xfId="11232"/>
    <cellStyle name="20% - Accent3 5 8 3 2" xfId="11233"/>
    <cellStyle name="20% - Accent3 5 8 3 2 2" xfId="11234"/>
    <cellStyle name="20% - Accent3 5 8 3 3" xfId="11235"/>
    <cellStyle name="20% - Accent3 5 8 4" xfId="11236"/>
    <cellStyle name="20% - Accent3 5 8 4 2" xfId="11237"/>
    <cellStyle name="20% - Accent3 5 8 5" xfId="11238"/>
    <cellStyle name="20% - Accent3 5 8 6" xfId="11239"/>
    <cellStyle name="20% - Accent3 5 8 7" xfId="11240"/>
    <cellStyle name="20% - Accent3 5 8 8" xfId="11241"/>
    <cellStyle name="20% - Accent3 5 8 9" xfId="11242"/>
    <cellStyle name="20% - Accent3 5 8_PNF Disclosure Summary 063011" xfId="11243"/>
    <cellStyle name="20% - Accent3 5 9" xfId="11244"/>
    <cellStyle name="20% - Accent3 5 9 2" xfId="11245"/>
    <cellStyle name="20% - Accent3 5 9 2 2" xfId="11246"/>
    <cellStyle name="20% - Accent3 5 9 3" xfId="11247"/>
    <cellStyle name="20% - Accent3 5_PNF Disclosure Summary 063011" xfId="11248"/>
    <cellStyle name="20% - Accent3 6" xfId="11249"/>
    <cellStyle name="20% - Accent3 6 10" xfId="11250"/>
    <cellStyle name="20% - Accent3 6 10 2" xfId="11251"/>
    <cellStyle name="20% - Accent3 6 10 2 2" xfId="11252"/>
    <cellStyle name="20% - Accent3 6 10 3" xfId="11253"/>
    <cellStyle name="20% - Accent3 6 11" xfId="11254"/>
    <cellStyle name="20% - Accent3 6 11 2" xfId="11255"/>
    <cellStyle name="20% - Accent3 6 12" xfId="11256"/>
    <cellStyle name="20% - Accent3 6 13" xfId="11257"/>
    <cellStyle name="20% - Accent3 6 14" xfId="11258"/>
    <cellStyle name="20% - Accent3 6 15" xfId="11259"/>
    <cellStyle name="20% - Accent3 6 16" xfId="11260"/>
    <cellStyle name="20% - Accent3 6 17" xfId="11261"/>
    <cellStyle name="20% - Accent3 6 18" xfId="11262"/>
    <cellStyle name="20% - Accent3 6 19" xfId="11263"/>
    <cellStyle name="20% - Accent3 6 2" xfId="11264"/>
    <cellStyle name="20% - Accent3 6 2 10" xfId="11265"/>
    <cellStyle name="20% - Accent3 6 2 11" xfId="11266"/>
    <cellStyle name="20% - Accent3 6 2 12" xfId="11267"/>
    <cellStyle name="20% - Accent3 6 2 13" xfId="11268"/>
    <cellStyle name="20% - Accent3 6 2 14" xfId="11269"/>
    <cellStyle name="20% - Accent3 6 2 15" xfId="11270"/>
    <cellStyle name="20% - Accent3 6 2 16" xfId="11271"/>
    <cellStyle name="20% - Accent3 6 2 2" xfId="11272"/>
    <cellStyle name="20% - Accent3 6 2 2 10" xfId="11273"/>
    <cellStyle name="20% - Accent3 6 2 2 11" xfId="11274"/>
    <cellStyle name="20% - Accent3 6 2 2 12" xfId="11275"/>
    <cellStyle name="20% - Accent3 6 2 2 13" xfId="11276"/>
    <cellStyle name="20% - Accent3 6 2 2 14" xfId="11277"/>
    <cellStyle name="20% - Accent3 6 2 2 15" xfId="11278"/>
    <cellStyle name="20% - Accent3 6 2 2 2" xfId="11279"/>
    <cellStyle name="20% - Accent3 6 2 2 2 2" xfId="11280"/>
    <cellStyle name="20% - Accent3 6 2 2 2 2 2" xfId="11281"/>
    <cellStyle name="20% - Accent3 6 2 2 2 3" xfId="11282"/>
    <cellStyle name="20% - Accent3 6 2 2 3" xfId="11283"/>
    <cellStyle name="20% - Accent3 6 2 2 3 2" xfId="11284"/>
    <cellStyle name="20% - Accent3 6 2 2 3 2 2" xfId="11285"/>
    <cellStyle name="20% - Accent3 6 2 2 3 3" xfId="11286"/>
    <cellStyle name="20% - Accent3 6 2 2 4" xfId="11287"/>
    <cellStyle name="20% - Accent3 6 2 2 4 2" xfId="11288"/>
    <cellStyle name="20% - Accent3 6 2 2 5" xfId="11289"/>
    <cellStyle name="20% - Accent3 6 2 2 6" xfId="11290"/>
    <cellStyle name="20% - Accent3 6 2 2 7" xfId="11291"/>
    <cellStyle name="20% - Accent3 6 2 2 8" xfId="11292"/>
    <cellStyle name="20% - Accent3 6 2 2 9" xfId="11293"/>
    <cellStyle name="20% - Accent3 6 2 2_PNF Disclosure Summary 063011" xfId="11294"/>
    <cellStyle name="20% - Accent3 6 2 3" xfId="11295"/>
    <cellStyle name="20% - Accent3 6 2 3 2" xfId="11296"/>
    <cellStyle name="20% - Accent3 6 2 3 2 2" xfId="11297"/>
    <cellStyle name="20% - Accent3 6 2 3 3" xfId="11298"/>
    <cellStyle name="20% - Accent3 6 2 4" xfId="11299"/>
    <cellStyle name="20% - Accent3 6 2 4 2" xfId="11300"/>
    <cellStyle name="20% - Accent3 6 2 4 2 2" xfId="11301"/>
    <cellStyle name="20% - Accent3 6 2 4 3" xfId="11302"/>
    <cellStyle name="20% - Accent3 6 2 5" xfId="11303"/>
    <cellStyle name="20% - Accent3 6 2 5 2" xfId="11304"/>
    <cellStyle name="20% - Accent3 6 2 6" xfId="11305"/>
    <cellStyle name="20% - Accent3 6 2 7" xfId="11306"/>
    <cellStyle name="20% - Accent3 6 2 8" xfId="11307"/>
    <cellStyle name="20% - Accent3 6 2 9" xfId="11308"/>
    <cellStyle name="20% - Accent3 6 2_PNF Disclosure Summary 063011" xfId="11309"/>
    <cellStyle name="20% - Accent3 6 20" xfId="11310"/>
    <cellStyle name="20% - Accent3 6 21" xfId="11311"/>
    <cellStyle name="20% - Accent3 6 22" xfId="11312"/>
    <cellStyle name="20% - Accent3 6 3" xfId="11313"/>
    <cellStyle name="20% - Accent3 6 3 10" xfId="11314"/>
    <cellStyle name="20% - Accent3 6 3 11" xfId="11315"/>
    <cellStyle name="20% - Accent3 6 3 12" xfId="11316"/>
    <cellStyle name="20% - Accent3 6 3 13" xfId="11317"/>
    <cellStyle name="20% - Accent3 6 3 14" xfId="11318"/>
    <cellStyle name="20% - Accent3 6 3 15" xfId="11319"/>
    <cellStyle name="20% - Accent3 6 3 16" xfId="11320"/>
    <cellStyle name="20% - Accent3 6 3 2" xfId="11321"/>
    <cellStyle name="20% - Accent3 6 3 2 10" xfId="11322"/>
    <cellStyle name="20% - Accent3 6 3 2 11" xfId="11323"/>
    <cellStyle name="20% - Accent3 6 3 2 12" xfId="11324"/>
    <cellStyle name="20% - Accent3 6 3 2 13" xfId="11325"/>
    <cellStyle name="20% - Accent3 6 3 2 14" xfId="11326"/>
    <cellStyle name="20% - Accent3 6 3 2 15" xfId="11327"/>
    <cellStyle name="20% - Accent3 6 3 2 2" xfId="11328"/>
    <cellStyle name="20% - Accent3 6 3 2 2 2" xfId="11329"/>
    <cellStyle name="20% - Accent3 6 3 2 2 2 2" xfId="11330"/>
    <cellStyle name="20% - Accent3 6 3 2 2 3" xfId="11331"/>
    <cellStyle name="20% - Accent3 6 3 2 3" xfId="11332"/>
    <cellStyle name="20% - Accent3 6 3 2 3 2" xfId="11333"/>
    <cellStyle name="20% - Accent3 6 3 2 3 2 2" xfId="11334"/>
    <cellStyle name="20% - Accent3 6 3 2 3 3" xfId="11335"/>
    <cellStyle name="20% - Accent3 6 3 2 4" xfId="11336"/>
    <cellStyle name="20% - Accent3 6 3 2 4 2" xfId="11337"/>
    <cellStyle name="20% - Accent3 6 3 2 5" xfId="11338"/>
    <cellStyle name="20% - Accent3 6 3 2 6" xfId="11339"/>
    <cellStyle name="20% - Accent3 6 3 2 7" xfId="11340"/>
    <cellStyle name="20% - Accent3 6 3 2 8" xfId="11341"/>
    <cellStyle name="20% - Accent3 6 3 2 9" xfId="11342"/>
    <cellStyle name="20% - Accent3 6 3 2_PNF Disclosure Summary 063011" xfId="11343"/>
    <cellStyle name="20% - Accent3 6 3 3" xfId="11344"/>
    <cellStyle name="20% - Accent3 6 3 3 2" xfId="11345"/>
    <cellStyle name="20% - Accent3 6 3 3 2 2" xfId="11346"/>
    <cellStyle name="20% - Accent3 6 3 3 3" xfId="11347"/>
    <cellStyle name="20% - Accent3 6 3 4" xfId="11348"/>
    <cellStyle name="20% - Accent3 6 3 4 2" xfId="11349"/>
    <cellStyle name="20% - Accent3 6 3 4 2 2" xfId="11350"/>
    <cellStyle name="20% - Accent3 6 3 4 3" xfId="11351"/>
    <cellStyle name="20% - Accent3 6 3 5" xfId="11352"/>
    <cellStyle name="20% - Accent3 6 3 5 2" xfId="11353"/>
    <cellStyle name="20% - Accent3 6 3 6" xfId="11354"/>
    <cellStyle name="20% - Accent3 6 3 7" xfId="11355"/>
    <cellStyle name="20% - Accent3 6 3 8" xfId="11356"/>
    <cellStyle name="20% - Accent3 6 3 9" xfId="11357"/>
    <cellStyle name="20% - Accent3 6 3_PNF Disclosure Summary 063011" xfId="11358"/>
    <cellStyle name="20% - Accent3 6 4" xfId="11359"/>
    <cellStyle name="20% - Accent3 6 4 10" xfId="11360"/>
    <cellStyle name="20% - Accent3 6 4 11" xfId="11361"/>
    <cellStyle name="20% - Accent3 6 4 12" xfId="11362"/>
    <cellStyle name="20% - Accent3 6 4 13" xfId="11363"/>
    <cellStyle name="20% - Accent3 6 4 14" xfId="11364"/>
    <cellStyle name="20% - Accent3 6 4 15" xfId="11365"/>
    <cellStyle name="20% - Accent3 6 4 16" xfId="11366"/>
    <cellStyle name="20% - Accent3 6 4 2" xfId="11367"/>
    <cellStyle name="20% - Accent3 6 4 2 10" xfId="11368"/>
    <cellStyle name="20% - Accent3 6 4 2 11" xfId="11369"/>
    <cellStyle name="20% - Accent3 6 4 2 12" xfId="11370"/>
    <cellStyle name="20% - Accent3 6 4 2 13" xfId="11371"/>
    <cellStyle name="20% - Accent3 6 4 2 14" xfId="11372"/>
    <cellStyle name="20% - Accent3 6 4 2 15" xfId="11373"/>
    <cellStyle name="20% - Accent3 6 4 2 2" xfId="11374"/>
    <cellStyle name="20% - Accent3 6 4 2 2 2" xfId="11375"/>
    <cellStyle name="20% - Accent3 6 4 2 2 2 2" xfId="11376"/>
    <cellStyle name="20% - Accent3 6 4 2 2 3" xfId="11377"/>
    <cellStyle name="20% - Accent3 6 4 2 3" xfId="11378"/>
    <cellStyle name="20% - Accent3 6 4 2 3 2" xfId="11379"/>
    <cellStyle name="20% - Accent3 6 4 2 3 2 2" xfId="11380"/>
    <cellStyle name="20% - Accent3 6 4 2 3 3" xfId="11381"/>
    <cellStyle name="20% - Accent3 6 4 2 4" xfId="11382"/>
    <cellStyle name="20% - Accent3 6 4 2 4 2" xfId="11383"/>
    <cellStyle name="20% - Accent3 6 4 2 5" xfId="11384"/>
    <cellStyle name="20% - Accent3 6 4 2 6" xfId="11385"/>
    <cellStyle name="20% - Accent3 6 4 2 7" xfId="11386"/>
    <cellStyle name="20% - Accent3 6 4 2 8" xfId="11387"/>
    <cellStyle name="20% - Accent3 6 4 2 9" xfId="11388"/>
    <cellStyle name="20% - Accent3 6 4 2_PNF Disclosure Summary 063011" xfId="11389"/>
    <cellStyle name="20% - Accent3 6 4 3" xfId="11390"/>
    <cellStyle name="20% - Accent3 6 4 3 2" xfId="11391"/>
    <cellStyle name="20% - Accent3 6 4 3 2 2" xfId="11392"/>
    <cellStyle name="20% - Accent3 6 4 3 3" xfId="11393"/>
    <cellStyle name="20% - Accent3 6 4 4" xfId="11394"/>
    <cellStyle name="20% - Accent3 6 4 4 2" xfId="11395"/>
    <cellStyle name="20% - Accent3 6 4 4 2 2" xfId="11396"/>
    <cellStyle name="20% - Accent3 6 4 4 3" xfId="11397"/>
    <cellStyle name="20% - Accent3 6 4 5" xfId="11398"/>
    <cellStyle name="20% - Accent3 6 4 5 2" xfId="11399"/>
    <cellStyle name="20% - Accent3 6 4 6" xfId="11400"/>
    <cellStyle name="20% - Accent3 6 4 7" xfId="11401"/>
    <cellStyle name="20% - Accent3 6 4 8" xfId="11402"/>
    <cellStyle name="20% - Accent3 6 4 9" xfId="11403"/>
    <cellStyle name="20% - Accent3 6 4_PNF Disclosure Summary 063011" xfId="11404"/>
    <cellStyle name="20% - Accent3 6 5" xfId="11405"/>
    <cellStyle name="20% - Accent3 6 5 10" xfId="11406"/>
    <cellStyle name="20% - Accent3 6 5 11" xfId="11407"/>
    <cellStyle name="20% - Accent3 6 5 12" xfId="11408"/>
    <cellStyle name="20% - Accent3 6 5 13" xfId="11409"/>
    <cellStyle name="20% - Accent3 6 5 14" xfId="11410"/>
    <cellStyle name="20% - Accent3 6 5 15" xfId="11411"/>
    <cellStyle name="20% - Accent3 6 5 16" xfId="11412"/>
    <cellStyle name="20% - Accent3 6 5 2" xfId="11413"/>
    <cellStyle name="20% - Accent3 6 5 2 10" xfId="11414"/>
    <cellStyle name="20% - Accent3 6 5 2 11" xfId="11415"/>
    <cellStyle name="20% - Accent3 6 5 2 12" xfId="11416"/>
    <cellStyle name="20% - Accent3 6 5 2 13" xfId="11417"/>
    <cellStyle name="20% - Accent3 6 5 2 14" xfId="11418"/>
    <cellStyle name="20% - Accent3 6 5 2 15" xfId="11419"/>
    <cellStyle name="20% - Accent3 6 5 2 2" xfId="11420"/>
    <cellStyle name="20% - Accent3 6 5 2 2 2" xfId="11421"/>
    <cellStyle name="20% - Accent3 6 5 2 2 2 2" xfId="11422"/>
    <cellStyle name="20% - Accent3 6 5 2 2 3" xfId="11423"/>
    <cellStyle name="20% - Accent3 6 5 2 3" xfId="11424"/>
    <cellStyle name="20% - Accent3 6 5 2 3 2" xfId="11425"/>
    <cellStyle name="20% - Accent3 6 5 2 3 2 2" xfId="11426"/>
    <cellStyle name="20% - Accent3 6 5 2 3 3" xfId="11427"/>
    <cellStyle name="20% - Accent3 6 5 2 4" xfId="11428"/>
    <cellStyle name="20% - Accent3 6 5 2 4 2" xfId="11429"/>
    <cellStyle name="20% - Accent3 6 5 2 5" xfId="11430"/>
    <cellStyle name="20% - Accent3 6 5 2 6" xfId="11431"/>
    <cellStyle name="20% - Accent3 6 5 2 7" xfId="11432"/>
    <cellStyle name="20% - Accent3 6 5 2 8" xfId="11433"/>
    <cellStyle name="20% - Accent3 6 5 2 9" xfId="11434"/>
    <cellStyle name="20% - Accent3 6 5 2_PNF Disclosure Summary 063011" xfId="11435"/>
    <cellStyle name="20% - Accent3 6 5 3" xfId="11436"/>
    <cellStyle name="20% - Accent3 6 5 3 2" xfId="11437"/>
    <cellStyle name="20% - Accent3 6 5 3 2 2" xfId="11438"/>
    <cellStyle name="20% - Accent3 6 5 3 3" xfId="11439"/>
    <cellStyle name="20% - Accent3 6 5 4" xfId="11440"/>
    <cellStyle name="20% - Accent3 6 5 4 2" xfId="11441"/>
    <cellStyle name="20% - Accent3 6 5 4 2 2" xfId="11442"/>
    <cellStyle name="20% - Accent3 6 5 4 3" xfId="11443"/>
    <cellStyle name="20% - Accent3 6 5 5" xfId="11444"/>
    <cellStyle name="20% - Accent3 6 5 5 2" xfId="11445"/>
    <cellStyle name="20% - Accent3 6 5 6" xfId="11446"/>
    <cellStyle name="20% - Accent3 6 5 7" xfId="11447"/>
    <cellStyle name="20% - Accent3 6 5 8" xfId="11448"/>
    <cellStyle name="20% - Accent3 6 5 9" xfId="11449"/>
    <cellStyle name="20% - Accent3 6 5_PNF Disclosure Summary 063011" xfId="11450"/>
    <cellStyle name="20% - Accent3 6 6" xfId="11451"/>
    <cellStyle name="20% - Accent3 6 6 10" xfId="11452"/>
    <cellStyle name="20% - Accent3 6 6 11" xfId="11453"/>
    <cellStyle name="20% - Accent3 6 6 12" xfId="11454"/>
    <cellStyle name="20% - Accent3 6 6 13" xfId="11455"/>
    <cellStyle name="20% - Accent3 6 6 14" xfId="11456"/>
    <cellStyle name="20% - Accent3 6 6 15" xfId="11457"/>
    <cellStyle name="20% - Accent3 6 6 16" xfId="11458"/>
    <cellStyle name="20% - Accent3 6 6 2" xfId="11459"/>
    <cellStyle name="20% - Accent3 6 6 2 10" xfId="11460"/>
    <cellStyle name="20% - Accent3 6 6 2 11" xfId="11461"/>
    <cellStyle name="20% - Accent3 6 6 2 12" xfId="11462"/>
    <cellStyle name="20% - Accent3 6 6 2 13" xfId="11463"/>
    <cellStyle name="20% - Accent3 6 6 2 14" xfId="11464"/>
    <cellStyle name="20% - Accent3 6 6 2 15" xfId="11465"/>
    <cellStyle name="20% - Accent3 6 6 2 2" xfId="11466"/>
    <cellStyle name="20% - Accent3 6 6 2 2 2" xfId="11467"/>
    <cellStyle name="20% - Accent3 6 6 2 2 2 2" xfId="11468"/>
    <cellStyle name="20% - Accent3 6 6 2 2 3" xfId="11469"/>
    <cellStyle name="20% - Accent3 6 6 2 3" xfId="11470"/>
    <cellStyle name="20% - Accent3 6 6 2 3 2" xfId="11471"/>
    <cellStyle name="20% - Accent3 6 6 2 3 2 2" xfId="11472"/>
    <cellStyle name="20% - Accent3 6 6 2 3 3" xfId="11473"/>
    <cellStyle name="20% - Accent3 6 6 2 4" xfId="11474"/>
    <cellStyle name="20% - Accent3 6 6 2 4 2" xfId="11475"/>
    <cellStyle name="20% - Accent3 6 6 2 5" xfId="11476"/>
    <cellStyle name="20% - Accent3 6 6 2 6" xfId="11477"/>
    <cellStyle name="20% - Accent3 6 6 2 7" xfId="11478"/>
    <cellStyle name="20% - Accent3 6 6 2 8" xfId="11479"/>
    <cellStyle name="20% - Accent3 6 6 2 9" xfId="11480"/>
    <cellStyle name="20% - Accent3 6 6 2_PNF Disclosure Summary 063011" xfId="11481"/>
    <cellStyle name="20% - Accent3 6 6 3" xfId="11482"/>
    <cellStyle name="20% - Accent3 6 6 3 2" xfId="11483"/>
    <cellStyle name="20% - Accent3 6 6 3 2 2" xfId="11484"/>
    <cellStyle name="20% - Accent3 6 6 3 3" xfId="11485"/>
    <cellStyle name="20% - Accent3 6 6 4" xfId="11486"/>
    <cellStyle name="20% - Accent3 6 6 4 2" xfId="11487"/>
    <cellStyle name="20% - Accent3 6 6 4 2 2" xfId="11488"/>
    <cellStyle name="20% - Accent3 6 6 4 3" xfId="11489"/>
    <cellStyle name="20% - Accent3 6 6 5" xfId="11490"/>
    <cellStyle name="20% - Accent3 6 6 5 2" xfId="11491"/>
    <cellStyle name="20% - Accent3 6 6 6" xfId="11492"/>
    <cellStyle name="20% - Accent3 6 6 7" xfId="11493"/>
    <cellStyle name="20% - Accent3 6 6 8" xfId="11494"/>
    <cellStyle name="20% - Accent3 6 6 9" xfId="11495"/>
    <cellStyle name="20% - Accent3 6 6_PNF Disclosure Summary 063011" xfId="11496"/>
    <cellStyle name="20% - Accent3 6 7" xfId="11497"/>
    <cellStyle name="20% - Accent3 6 7 10" xfId="11498"/>
    <cellStyle name="20% - Accent3 6 7 11" xfId="11499"/>
    <cellStyle name="20% - Accent3 6 7 12" xfId="11500"/>
    <cellStyle name="20% - Accent3 6 7 13" xfId="11501"/>
    <cellStyle name="20% - Accent3 6 7 14" xfId="11502"/>
    <cellStyle name="20% - Accent3 6 7 15" xfId="11503"/>
    <cellStyle name="20% - Accent3 6 7 16" xfId="11504"/>
    <cellStyle name="20% - Accent3 6 7 2" xfId="11505"/>
    <cellStyle name="20% - Accent3 6 7 2 10" xfId="11506"/>
    <cellStyle name="20% - Accent3 6 7 2 11" xfId="11507"/>
    <cellStyle name="20% - Accent3 6 7 2 12" xfId="11508"/>
    <cellStyle name="20% - Accent3 6 7 2 13" xfId="11509"/>
    <cellStyle name="20% - Accent3 6 7 2 14" xfId="11510"/>
    <cellStyle name="20% - Accent3 6 7 2 15" xfId="11511"/>
    <cellStyle name="20% - Accent3 6 7 2 2" xfId="11512"/>
    <cellStyle name="20% - Accent3 6 7 2 2 2" xfId="11513"/>
    <cellStyle name="20% - Accent3 6 7 2 2 2 2" xfId="11514"/>
    <cellStyle name="20% - Accent3 6 7 2 2 3" xfId="11515"/>
    <cellStyle name="20% - Accent3 6 7 2 3" xfId="11516"/>
    <cellStyle name="20% - Accent3 6 7 2 3 2" xfId="11517"/>
    <cellStyle name="20% - Accent3 6 7 2 3 2 2" xfId="11518"/>
    <cellStyle name="20% - Accent3 6 7 2 3 3" xfId="11519"/>
    <cellStyle name="20% - Accent3 6 7 2 4" xfId="11520"/>
    <cellStyle name="20% - Accent3 6 7 2 4 2" xfId="11521"/>
    <cellStyle name="20% - Accent3 6 7 2 5" xfId="11522"/>
    <cellStyle name="20% - Accent3 6 7 2 6" xfId="11523"/>
    <cellStyle name="20% - Accent3 6 7 2 7" xfId="11524"/>
    <cellStyle name="20% - Accent3 6 7 2 8" xfId="11525"/>
    <cellStyle name="20% - Accent3 6 7 2 9" xfId="11526"/>
    <cellStyle name="20% - Accent3 6 7 2_PNF Disclosure Summary 063011" xfId="11527"/>
    <cellStyle name="20% - Accent3 6 7 3" xfId="11528"/>
    <cellStyle name="20% - Accent3 6 7 3 2" xfId="11529"/>
    <cellStyle name="20% - Accent3 6 7 3 2 2" xfId="11530"/>
    <cellStyle name="20% - Accent3 6 7 3 3" xfId="11531"/>
    <cellStyle name="20% - Accent3 6 7 4" xfId="11532"/>
    <cellStyle name="20% - Accent3 6 7 4 2" xfId="11533"/>
    <cellStyle name="20% - Accent3 6 7 4 2 2" xfId="11534"/>
    <cellStyle name="20% - Accent3 6 7 4 3" xfId="11535"/>
    <cellStyle name="20% - Accent3 6 7 5" xfId="11536"/>
    <cellStyle name="20% - Accent3 6 7 5 2" xfId="11537"/>
    <cellStyle name="20% - Accent3 6 7 6" xfId="11538"/>
    <cellStyle name="20% - Accent3 6 7 7" xfId="11539"/>
    <cellStyle name="20% - Accent3 6 7 8" xfId="11540"/>
    <cellStyle name="20% - Accent3 6 7 9" xfId="11541"/>
    <cellStyle name="20% - Accent3 6 7_PNF Disclosure Summary 063011" xfId="11542"/>
    <cellStyle name="20% - Accent3 6 8" xfId="11543"/>
    <cellStyle name="20% - Accent3 6 8 10" xfId="11544"/>
    <cellStyle name="20% - Accent3 6 8 11" xfId="11545"/>
    <cellStyle name="20% - Accent3 6 8 12" xfId="11546"/>
    <cellStyle name="20% - Accent3 6 8 13" xfId="11547"/>
    <cellStyle name="20% - Accent3 6 8 14" xfId="11548"/>
    <cellStyle name="20% - Accent3 6 8 15" xfId="11549"/>
    <cellStyle name="20% - Accent3 6 8 2" xfId="11550"/>
    <cellStyle name="20% - Accent3 6 8 2 2" xfId="11551"/>
    <cellStyle name="20% - Accent3 6 8 2 2 2" xfId="11552"/>
    <cellStyle name="20% - Accent3 6 8 2 3" xfId="11553"/>
    <cellStyle name="20% - Accent3 6 8 3" xfId="11554"/>
    <cellStyle name="20% - Accent3 6 8 3 2" xfId="11555"/>
    <cellStyle name="20% - Accent3 6 8 3 2 2" xfId="11556"/>
    <cellStyle name="20% - Accent3 6 8 3 3" xfId="11557"/>
    <cellStyle name="20% - Accent3 6 8 4" xfId="11558"/>
    <cellStyle name="20% - Accent3 6 8 4 2" xfId="11559"/>
    <cellStyle name="20% - Accent3 6 8 5" xfId="11560"/>
    <cellStyle name="20% - Accent3 6 8 6" xfId="11561"/>
    <cellStyle name="20% - Accent3 6 8 7" xfId="11562"/>
    <cellStyle name="20% - Accent3 6 8 8" xfId="11563"/>
    <cellStyle name="20% - Accent3 6 8 9" xfId="11564"/>
    <cellStyle name="20% - Accent3 6 8_PNF Disclosure Summary 063011" xfId="11565"/>
    <cellStyle name="20% - Accent3 6 9" xfId="11566"/>
    <cellStyle name="20% - Accent3 6 9 2" xfId="11567"/>
    <cellStyle name="20% - Accent3 6 9 2 2" xfId="11568"/>
    <cellStyle name="20% - Accent3 6 9 3" xfId="11569"/>
    <cellStyle name="20% - Accent3 6_PNF Disclosure Summary 063011" xfId="11570"/>
    <cellStyle name="20% - Accent3 7" xfId="11571"/>
    <cellStyle name="20% - Accent3 7 10" xfId="11572"/>
    <cellStyle name="20% - Accent3 7 10 2" xfId="11573"/>
    <cellStyle name="20% - Accent3 7 10 2 2" xfId="11574"/>
    <cellStyle name="20% - Accent3 7 10 3" xfId="11575"/>
    <cellStyle name="20% - Accent3 7 11" xfId="11576"/>
    <cellStyle name="20% - Accent3 7 11 2" xfId="11577"/>
    <cellStyle name="20% - Accent3 7 12" xfId="11578"/>
    <cellStyle name="20% - Accent3 7 13" xfId="11579"/>
    <cellStyle name="20% - Accent3 7 14" xfId="11580"/>
    <cellStyle name="20% - Accent3 7 15" xfId="11581"/>
    <cellStyle name="20% - Accent3 7 16" xfId="11582"/>
    <cellStyle name="20% - Accent3 7 17" xfId="11583"/>
    <cellStyle name="20% - Accent3 7 18" xfId="11584"/>
    <cellStyle name="20% - Accent3 7 19" xfId="11585"/>
    <cellStyle name="20% - Accent3 7 2" xfId="11586"/>
    <cellStyle name="20% - Accent3 7 2 10" xfId="11587"/>
    <cellStyle name="20% - Accent3 7 2 11" xfId="11588"/>
    <cellStyle name="20% - Accent3 7 2 12" xfId="11589"/>
    <cellStyle name="20% - Accent3 7 2 13" xfId="11590"/>
    <cellStyle name="20% - Accent3 7 2 14" xfId="11591"/>
    <cellStyle name="20% - Accent3 7 2 15" xfId="11592"/>
    <cellStyle name="20% - Accent3 7 2 16" xfId="11593"/>
    <cellStyle name="20% - Accent3 7 2 2" xfId="11594"/>
    <cellStyle name="20% - Accent3 7 2 2 10" xfId="11595"/>
    <cellStyle name="20% - Accent3 7 2 2 11" xfId="11596"/>
    <cellStyle name="20% - Accent3 7 2 2 12" xfId="11597"/>
    <cellStyle name="20% - Accent3 7 2 2 13" xfId="11598"/>
    <cellStyle name="20% - Accent3 7 2 2 14" xfId="11599"/>
    <cellStyle name="20% - Accent3 7 2 2 15" xfId="11600"/>
    <cellStyle name="20% - Accent3 7 2 2 2" xfId="11601"/>
    <cellStyle name="20% - Accent3 7 2 2 2 2" xfId="11602"/>
    <cellStyle name="20% - Accent3 7 2 2 2 2 2" xfId="11603"/>
    <cellStyle name="20% - Accent3 7 2 2 2 3" xfId="11604"/>
    <cellStyle name="20% - Accent3 7 2 2 3" xfId="11605"/>
    <cellStyle name="20% - Accent3 7 2 2 3 2" xfId="11606"/>
    <cellStyle name="20% - Accent3 7 2 2 3 2 2" xfId="11607"/>
    <cellStyle name="20% - Accent3 7 2 2 3 3" xfId="11608"/>
    <cellStyle name="20% - Accent3 7 2 2 4" xfId="11609"/>
    <cellStyle name="20% - Accent3 7 2 2 4 2" xfId="11610"/>
    <cellStyle name="20% - Accent3 7 2 2 5" xfId="11611"/>
    <cellStyle name="20% - Accent3 7 2 2 6" xfId="11612"/>
    <cellStyle name="20% - Accent3 7 2 2 7" xfId="11613"/>
    <cellStyle name="20% - Accent3 7 2 2 8" xfId="11614"/>
    <cellStyle name="20% - Accent3 7 2 2 9" xfId="11615"/>
    <cellStyle name="20% - Accent3 7 2 2_PNF Disclosure Summary 063011" xfId="11616"/>
    <cellStyle name="20% - Accent3 7 2 3" xfId="11617"/>
    <cellStyle name="20% - Accent3 7 2 3 2" xfId="11618"/>
    <cellStyle name="20% - Accent3 7 2 3 2 2" xfId="11619"/>
    <cellStyle name="20% - Accent3 7 2 3 3" xfId="11620"/>
    <cellStyle name="20% - Accent3 7 2 4" xfId="11621"/>
    <cellStyle name="20% - Accent3 7 2 4 2" xfId="11622"/>
    <cellStyle name="20% - Accent3 7 2 4 2 2" xfId="11623"/>
    <cellStyle name="20% - Accent3 7 2 4 3" xfId="11624"/>
    <cellStyle name="20% - Accent3 7 2 5" xfId="11625"/>
    <cellStyle name="20% - Accent3 7 2 5 2" xfId="11626"/>
    <cellStyle name="20% - Accent3 7 2 6" xfId="11627"/>
    <cellStyle name="20% - Accent3 7 2 7" xfId="11628"/>
    <cellStyle name="20% - Accent3 7 2 8" xfId="11629"/>
    <cellStyle name="20% - Accent3 7 2 9" xfId="11630"/>
    <cellStyle name="20% - Accent3 7 2_PNF Disclosure Summary 063011" xfId="11631"/>
    <cellStyle name="20% - Accent3 7 20" xfId="11632"/>
    <cellStyle name="20% - Accent3 7 21" xfId="11633"/>
    <cellStyle name="20% - Accent3 7 22" xfId="11634"/>
    <cellStyle name="20% - Accent3 7 3" xfId="11635"/>
    <cellStyle name="20% - Accent3 7 3 10" xfId="11636"/>
    <cellStyle name="20% - Accent3 7 3 11" xfId="11637"/>
    <cellStyle name="20% - Accent3 7 3 12" xfId="11638"/>
    <cellStyle name="20% - Accent3 7 3 13" xfId="11639"/>
    <cellStyle name="20% - Accent3 7 3 14" xfId="11640"/>
    <cellStyle name="20% - Accent3 7 3 15" xfId="11641"/>
    <cellStyle name="20% - Accent3 7 3 16" xfId="11642"/>
    <cellStyle name="20% - Accent3 7 3 2" xfId="11643"/>
    <cellStyle name="20% - Accent3 7 3 2 10" xfId="11644"/>
    <cellStyle name="20% - Accent3 7 3 2 11" xfId="11645"/>
    <cellStyle name="20% - Accent3 7 3 2 12" xfId="11646"/>
    <cellStyle name="20% - Accent3 7 3 2 13" xfId="11647"/>
    <cellStyle name="20% - Accent3 7 3 2 14" xfId="11648"/>
    <cellStyle name="20% - Accent3 7 3 2 15" xfId="11649"/>
    <cellStyle name="20% - Accent3 7 3 2 2" xfId="11650"/>
    <cellStyle name="20% - Accent3 7 3 2 2 2" xfId="11651"/>
    <cellStyle name="20% - Accent3 7 3 2 2 2 2" xfId="11652"/>
    <cellStyle name="20% - Accent3 7 3 2 2 3" xfId="11653"/>
    <cellStyle name="20% - Accent3 7 3 2 3" xfId="11654"/>
    <cellStyle name="20% - Accent3 7 3 2 3 2" xfId="11655"/>
    <cellStyle name="20% - Accent3 7 3 2 3 2 2" xfId="11656"/>
    <cellStyle name="20% - Accent3 7 3 2 3 3" xfId="11657"/>
    <cellStyle name="20% - Accent3 7 3 2 4" xfId="11658"/>
    <cellStyle name="20% - Accent3 7 3 2 4 2" xfId="11659"/>
    <cellStyle name="20% - Accent3 7 3 2 5" xfId="11660"/>
    <cellStyle name="20% - Accent3 7 3 2 6" xfId="11661"/>
    <cellStyle name="20% - Accent3 7 3 2 7" xfId="11662"/>
    <cellStyle name="20% - Accent3 7 3 2 8" xfId="11663"/>
    <cellStyle name="20% - Accent3 7 3 2 9" xfId="11664"/>
    <cellStyle name="20% - Accent3 7 3 2_PNF Disclosure Summary 063011" xfId="11665"/>
    <cellStyle name="20% - Accent3 7 3 3" xfId="11666"/>
    <cellStyle name="20% - Accent3 7 3 3 2" xfId="11667"/>
    <cellStyle name="20% - Accent3 7 3 3 2 2" xfId="11668"/>
    <cellStyle name="20% - Accent3 7 3 3 3" xfId="11669"/>
    <cellStyle name="20% - Accent3 7 3 4" xfId="11670"/>
    <cellStyle name="20% - Accent3 7 3 4 2" xfId="11671"/>
    <cellStyle name="20% - Accent3 7 3 4 2 2" xfId="11672"/>
    <cellStyle name="20% - Accent3 7 3 4 3" xfId="11673"/>
    <cellStyle name="20% - Accent3 7 3 5" xfId="11674"/>
    <cellStyle name="20% - Accent3 7 3 5 2" xfId="11675"/>
    <cellStyle name="20% - Accent3 7 3 6" xfId="11676"/>
    <cellStyle name="20% - Accent3 7 3 7" xfId="11677"/>
    <cellStyle name="20% - Accent3 7 3 8" xfId="11678"/>
    <cellStyle name="20% - Accent3 7 3 9" xfId="11679"/>
    <cellStyle name="20% - Accent3 7 3_PNF Disclosure Summary 063011" xfId="11680"/>
    <cellStyle name="20% - Accent3 7 4" xfId="11681"/>
    <cellStyle name="20% - Accent3 7 4 10" xfId="11682"/>
    <cellStyle name="20% - Accent3 7 4 11" xfId="11683"/>
    <cellStyle name="20% - Accent3 7 4 12" xfId="11684"/>
    <cellStyle name="20% - Accent3 7 4 13" xfId="11685"/>
    <cellStyle name="20% - Accent3 7 4 14" xfId="11686"/>
    <cellStyle name="20% - Accent3 7 4 15" xfId="11687"/>
    <cellStyle name="20% - Accent3 7 4 16" xfId="11688"/>
    <cellStyle name="20% - Accent3 7 4 2" xfId="11689"/>
    <cellStyle name="20% - Accent3 7 4 2 10" xfId="11690"/>
    <cellStyle name="20% - Accent3 7 4 2 11" xfId="11691"/>
    <cellStyle name="20% - Accent3 7 4 2 12" xfId="11692"/>
    <cellStyle name="20% - Accent3 7 4 2 13" xfId="11693"/>
    <cellStyle name="20% - Accent3 7 4 2 14" xfId="11694"/>
    <cellStyle name="20% - Accent3 7 4 2 15" xfId="11695"/>
    <cellStyle name="20% - Accent3 7 4 2 2" xfId="11696"/>
    <cellStyle name="20% - Accent3 7 4 2 2 2" xfId="11697"/>
    <cellStyle name="20% - Accent3 7 4 2 2 2 2" xfId="11698"/>
    <cellStyle name="20% - Accent3 7 4 2 2 3" xfId="11699"/>
    <cellStyle name="20% - Accent3 7 4 2 3" xfId="11700"/>
    <cellStyle name="20% - Accent3 7 4 2 3 2" xfId="11701"/>
    <cellStyle name="20% - Accent3 7 4 2 3 2 2" xfId="11702"/>
    <cellStyle name="20% - Accent3 7 4 2 3 3" xfId="11703"/>
    <cellStyle name="20% - Accent3 7 4 2 4" xfId="11704"/>
    <cellStyle name="20% - Accent3 7 4 2 4 2" xfId="11705"/>
    <cellStyle name="20% - Accent3 7 4 2 5" xfId="11706"/>
    <cellStyle name="20% - Accent3 7 4 2 6" xfId="11707"/>
    <cellStyle name="20% - Accent3 7 4 2 7" xfId="11708"/>
    <cellStyle name="20% - Accent3 7 4 2 8" xfId="11709"/>
    <cellStyle name="20% - Accent3 7 4 2 9" xfId="11710"/>
    <cellStyle name="20% - Accent3 7 4 2_PNF Disclosure Summary 063011" xfId="11711"/>
    <cellStyle name="20% - Accent3 7 4 3" xfId="11712"/>
    <cellStyle name="20% - Accent3 7 4 3 2" xfId="11713"/>
    <cellStyle name="20% - Accent3 7 4 3 2 2" xfId="11714"/>
    <cellStyle name="20% - Accent3 7 4 3 3" xfId="11715"/>
    <cellStyle name="20% - Accent3 7 4 4" xfId="11716"/>
    <cellStyle name="20% - Accent3 7 4 4 2" xfId="11717"/>
    <cellStyle name="20% - Accent3 7 4 4 2 2" xfId="11718"/>
    <cellStyle name="20% - Accent3 7 4 4 3" xfId="11719"/>
    <cellStyle name="20% - Accent3 7 4 5" xfId="11720"/>
    <cellStyle name="20% - Accent3 7 4 5 2" xfId="11721"/>
    <cellStyle name="20% - Accent3 7 4 6" xfId="11722"/>
    <cellStyle name="20% - Accent3 7 4 7" xfId="11723"/>
    <cellStyle name="20% - Accent3 7 4 8" xfId="11724"/>
    <cellStyle name="20% - Accent3 7 4 9" xfId="11725"/>
    <cellStyle name="20% - Accent3 7 4_PNF Disclosure Summary 063011" xfId="11726"/>
    <cellStyle name="20% - Accent3 7 5" xfId="11727"/>
    <cellStyle name="20% - Accent3 7 5 10" xfId="11728"/>
    <cellStyle name="20% - Accent3 7 5 11" xfId="11729"/>
    <cellStyle name="20% - Accent3 7 5 12" xfId="11730"/>
    <cellStyle name="20% - Accent3 7 5 13" xfId="11731"/>
    <cellStyle name="20% - Accent3 7 5 14" xfId="11732"/>
    <cellStyle name="20% - Accent3 7 5 15" xfId="11733"/>
    <cellStyle name="20% - Accent3 7 5 16" xfId="11734"/>
    <cellStyle name="20% - Accent3 7 5 2" xfId="11735"/>
    <cellStyle name="20% - Accent3 7 5 2 10" xfId="11736"/>
    <cellStyle name="20% - Accent3 7 5 2 11" xfId="11737"/>
    <cellStyle name="20% - Accent3 7 5 2 12" xfId="11738"/>
    <cellStyle name="20% - Accent3 7 5 2 13" xfId="11739"/>
    <cellStyle name="20% - Accent3 7 5 2 14" xfId="11740"/>
    <cellStyle name="20% - Accent3 7 5 2 15" xfId="11741"/>
    <cellStyle name="20% - Accent3 7 5 2 2" xfId="11742"/>
    <cellStyle name="20% - Accent3 7 5 2 2 2" xfId="11743"/>
    <cellStyle name="20% - Accent3 7 5 2 2 2 2" xfId="11744"/>
    <cellStyle name="20% - Accent3 7 5 2 2 3" xfId="11745"/>
    <cellStyle name="20% - Accent3 7 5 2 3" xfId="11746"/>
    <cellStyle name="20% - Accent3 7 5 2 3 2" xfId="11747"/>
    <cellStyle name="20% - Accent3 7 5 2 3 2 2" xfId="11748"/>
    <cellStyle name="20% - Accent3 7 5 2 3 3" xfId="11749"/>
    <cellStyle name="20% - Accent3 7 5 2 4" xfId="11750"/>
    <cellStyle name="20% - Accent3 7 5 2 4 2" xfId="11751"/>
    <cellStyle name="20% - Accent3 7 5 2 5" xfId="11752"/>
    <cellStyle name="20% - Accent3 7 5 2 6" xfId="11753"/>
    <cellStyle name="20% - Accent3 7 5 2 7" xfId="11754"/>
    <cellStyle name="20% - Accent3 7 5 2 8" xfId="11755"/>
    <cellStyle name="20% - Accent3 7 5 2 9" xfId="11756"/>
    <cellStyle name="20% - Accent3 7 5 2_PNF Disclosure Summary 063011" xfId="11757"/>
    <cellStyle name="20% - Accent3 7 5 3" xfId="11758"/>
    <cellStyle name="20% - Accent3 7 5 3 2" xfId="11759"/>
    <cellStyle name="20% - Accent3 7 5 3 2 2" xfId="11760"/>
    <cellStyle name="20% - Accent3 7 5 3 3" xfId="11761"/>
    <cellStyle name="20% - Accent3 7 5 4" xfId="11762"/>
    <cellStyle name="20% - Accent3 7 5 4 2" xfId="11763"/>
    <cellStyle name="20% - Accent3 7 5 4 2 2" xfId="11764"/>
    <cellStyle name="20% - Accent3 7 5 4 3" xfId="11765"/>
    <cellStyle name="20% - Accent3 7 5 5" xfId="11766"/>
    <cellStyle name="20% - Accent3 7 5 5 2" xfId="11767"/>
    <cellStyle name="20% - Accent3 7 5 6" xfId="11768"/>
    <cellStyle name="20% - Accent3 7 5 7" xfId="11769"/>
    <cellStyle name="20% - Accent3 7 5 8" xfId="11770"/>
    <cellStyle name="20% - Accent3 7 5 9" xfId="11771"/>
    <cellStyle name="20% - Accent3 7 5_PNF Disclosure Summary 063011" xfId="11772"/>
    <cellStyle name="20% - Accent3 7 6" xfId="11773"/>
    <cellStyle name="20% - Accent3 7 6 10" xfId="11774"/>
    <cellStyle name="20% - Accent3 7 6 11" xfId="11775"/>
    <cellStyle name="20% - Accent3 7 6 12" xfId="11776"/>
    <cellStyle name="20% - Accent3 7 6 13" xfId="11777"/>
    <cellStyle name="20% - Accent3 7 6 14" xfId="11778"/>
    <cellStyle name="20% - Accent3 7 6 15" xfId="11779"/>
    <cellStyle name="20% - Accent3 7 6 16" xfId="11780"/>
    <cellStyle name="20% - Accent3 7 6 2" xfId="11781"/>
    <cellStyle name="20% - Accent3 7 6 2 10" xfId="11782"/>
    <cellStyle name="20% - Accent3 7 6 2 11" xfId="11783"/>
    <cellStyle name="20% - Accent3 7 6 2 12" xfId="11784"/>
    <cellStyle name="20% - Accent3 7 6 2 13" xfId="11785"/>
    <cellStyle name="20% - Accent3 7 6 2 14" xfId="11786"/>
    <cellStyle name="20% - Accent3 7 6 2 15" xfId="11787"/>
    <cellStyle name="20% - Accent3 7 6 2 2" xfId="11788"/>
    <cellStyle name="20% - Accent3 7 6 2 2 2" xfId="11789"/>
    <cellStyle name="20% - Accent3 7 6 2 2 2 2" xfId="11790"/>
    <cellStyle name="20% - Accent3 7 6 2 2 3" xfId="11791"/>
    <cellStyle name="20% - Accent3 7 6 2 3" xfId="11792"/>
    <cellStyle name="20% - Accent3 7 6 2 3 2" xfId="11793"/>
    <cellStyle name="20% - Accent3 7 6 2 3 2 2" xfId="11794"/>
    <cellStyle name="20% - Accent3 7 6 2 3 3" xfId="11795"/>
    <cellStyle name="20% - Accent3 7 6 2 4" xfId="11796"/>
    <cellStyle name="20% - Accent3 7 6 2 4 2" xfId="11797"/>
    <cellStyle name="20% - Accent3 7 6 2 5" xfId="11798"/>
    <cellStyle name="20% - Accent3 7 6 2 6" xfId="11799"/>
    <cellStyle name="20% - Accent3 7 6 2 7" xfId="11800"/>
    <cellStyle name="20% - Accent3 7 6 2 8" xfId="11801"/>
    <cellStyle name="20% - Accent3 7 6 2 9" xfId="11802"/>
    <cellStyle name="20% - Accent3 7 6 2_PNF Disclosure Summary 063011" xfId="11803"/>
    <cellStyle name="20% - Accent3 7 6 3" xfId="11804"/>
    <cellStyle name="20% - Accent3 7 6 3 2" xfId="11805"/>
    <cellStyle name="20% - Accent3 7 6 3 2 2" xfId="11806"/>
    <cellStyle name="20% - Accent3 7 6 3 3" xfId="11807"/>
    <cellStyle name="20% - Accent3 7 6 4" xfId="11808"/>
    <cellStyle name="20% - Accent3 7 6 4 2" xfId="11809"/>
    <cellStyle name="20% - Accent3 7 6 4 2 2" xfId="11810"/>
    <cellStyle name="20% - Accent3 7 6 4 3" xfId="11811"/>
    <cellStyle name="20% - Accent3 7 6 5" xfId="11812"/>
    <cellStyle name="20% - Accent3 7 6 5 2" xfId="11813"/>
    <cellStyle name="20% - Accent3 7 6 6" xfId="11814"/>
    <cellStyle name="20% - Accent3 7 6 7" xfId="11815"/>
    <cellStyle name="20% - Accent3 7 6 8" xfId="11816"/>
    <cellStyle name="20% - Accent3 7 6 9" xfId="11817"/>
    <cellStyle name="20% - Accent3 7 6_PNF Disclosure Summary 063011" xfId="11818"/>
    <cellStyle name="20% - Accent3 7 7" xfId="11819"/>
    <cellStyle name="20% - Accent3 7 7 10" xfId="11820"/>
    <cellStyle name="20% - Accent3 7 7 11" xfId="11821"/>
    <cellStyle name="20% - Accent3 7 7 12" xfId="11822"/>
    <cellStyle name="20% - Accent3 7 7 13" xfId="11823"/>
    <cellStyle name="20% - Accent3 7 7 14" xfId="11824"/>
    <cellStyle name="20% - Accent3 7 7 15" xfId="11825"/>
    <cellStyle name="20% - Accent3 7 7 16" xfId="11826"/>
    <cellStyle name="20% - Accent3 7 7 2" xfId="11827"/>
    <cellStyle name="20% - Accent3 7 7 2 10" xfId="11828"/>
    <cellStyle name="20% - Accent3 7 7 2 11" xfId="11829"/>
    <cellStyle name="20% - Accent3 7 7 2 12" xfId="11830"/>
    <cellStyle name="20% - Accent3 7 7 2 13" xfId="11831"/>
    <cellStyle name="20% - Accent3 7 7 2 14" xfId="11832"/>
    <cellStyle name="20% - Accent3 7 7 2 15" xfId="11833"/>
    <cellStyle name="20% - Accent3 7 7 2 2" xfId="11834"/>
    <cellStyle name="20% - Accent3 7 7 2 2 2" xfId="11835"/>
    <cellStyle name="20% - Accent3 7 7 2 2 2 2" xfId="11836"/>
    <cellStyle name="20% - Accent3 7 7 2 2 3" xfId="11837"/>
    <cellStyle name="20% - Accent3 7 7 2 3" xfId="11838"/>
    <cellStyle name="20% - Accent3 7 7 2 3 2" xfId="11839"/>
    <cellStyle name="20% - Accent3 7 7 2 3 2 2" xfId="11840"/>
    <cellStyle name="20% - Accent3 7 7 2 3 3" xfId="11841"/>
    <cellStyle name="20% - Accent3 7 7 2 4" xfId="11842"/>
    <cellStyle name="20% - Accent3 7 7 2 4 2" xfId="11843"/>
    <cellStyle name="20% - Accent3 7 7 2 5" xfId="11844"/>
    <cellStyle name="20% - Accent3 7 7 2 6" xfId="11845"/>
    <cellStyle name="20% - Accent3 7 7 2 7" xfId="11846"/>
    <cellStyle name="20% - Accent3 7 7 2 8" xfId="11847"/>
    <cellStyle name="20% - Accent3 7 7 2 9" xfId="11848"/>
    <cellStyle name="20% - Accent3 7 7 2_PNF Disclosure Summary 063011" xfId="11849"/>
    <cellStyle name="20% - Accent3 7 7 3" xfId="11850"/>
    <cellStyle name="20% - Accent3 7 7 3 2" xfId="11851"/>
    <cellStyle name="20% - Accent3 7 7 3 2 2" xfId="11852"/>
    <cellStyle name="20% - Accent3 7 7 3 3" xfId="11853"/>
    <cellStyle name="20% - Accent3 7 7 4" xfId="11854"/>
    <cellStyle name="20% - Accent3 7 7 4 2" xfId="11855"/>
    <cellStyle name="20% - Accent3 7 7 4 2 2" xfId="11856"/>
    <cellStyle name="20% - Accent3 7 7 4 3" xfId="11857"/>
    <cellStyle name="20% - Accent3 7 7 5" xfId="11858"/>
    <cellStyle name="20% - Accent3 7 7 5 2" xfId="11859"/>
    <cellStyle name="20% - Accent3 7 7 6" xfId="11860"/>
    <cellStyle name="20% - Accent3 7 7 7" xfId="11861"/>
    <cellStyle name="20% - Accent3 7 7 8" xfId="11862"/>
    <cellStyle name="20% - Accent3 7 7 9" xfId="11863"/>
    <cellStyle name="20% - Accent3 7 7_PNF Disclosure Summary 063011" xfId="11864"/>
    <cellStyle name="20% - Accent3 7 8" xfId="11865"/>
    <cellStyle name="20% - Accent3 7 8 10" xfId="11866"/>
    <cellStyle name="20% - Accent3 7 8 11" xfId="11867"/>
    <cellStyle name="20% - Accent3 7 8 12" xfId="11868"/>
    <cellStyle name="20% - Accent3 7 8 13" xfId="11869"/>
    <cellStyle name="20% - Accent3 7 8 14" xfId="11870"/>
    <cellStyle name="20% - Accent3 7 8 15" xfId="11871"/>
    <cellStyle name="20% - Accent3 7 8 2" xfId="11872"/>
    <cellStyle name="20% - Accent3 7 8 2 2" xfId="11873"/>
    <cellStyle name="20% - Accent3 7 8 2 2 2" xfId="11874"/>
    <cellStyle name="20% - Accent3 7 8 2 3" xfId="11875"/>
    <cellStyle name="20% - Accent3 7 8 3" xfId="11876"/>
    <cellStyle name="20% - Accent3 7 8 3 2" xfId="11877"/>
    <cellStyle name="20% - Accent3 7 8 3 2 2" xfId="11878"/>
    <cellStyle name="20% - Accent3 7 8 3 3" xfId="11879"/>
    <cellStyle name="20% - Accent3 7 8 4" xfId="11880"/>
    <cellStyle name="20% - Accent3 7 8 4 2" xfId="11881"/>
    <cellStyle name="20% - Accent3 7 8 5" xfId="11882"/>
    <cellStyle name="20% - Accent3 7 8 6" xfId="11883"/>
    <cellStyle name="20% - Accent3 7 8 7" xfId="11884"/>
    <cellStyle name="20% - Accent3 7 8 8" xfId="11885"/>
    <cellStyle name="20% - Accent3 7 8 9" xfId="11886"/>
    <cellStyle name="20% - Accent3 7 8_PNF Disclosure Summary 063011" xfId="11887"/>
    <cellStyle name="20% - Accent3 7 9" xfId="11888"/>
    <cellStyle name="20% - Accent3 7 9 2" xfId="11889"/>
    <cellStyle name="20% - Accent3 7 9 2 2" xfId="11890"/>
    <cellStyle name="20% - Accent3 7 9 3" xfId="11891"/>
    <cellStyle name="20% - Accent3 7_PNF Disclosure Summary 063011" xfId="11892"/>
    <cellStyle name="20% - Accent3 8" xfId="11893"/>
    <cellStyle name="20% - Accent3 8 10" xfId="11894"/>
    <cellStyle name="20% - Accent3 8 10 2" xfId="11895"/>
    <cellStyle name="20% - Accent3 8 10 2 2" xfId="11896"/>
    <cellStyle name="20% - Accent3 8 10 3" xfId="11897"/>
    <cellStyle name="20% - Accent3 8 11" xfId="11898"/>
    <cellStyle name="20% - Accent3 8 11 2" xfId="11899"/>
    <cellStyle name="20% - Accent3 8 12" xfId="11900"/>
    <cellStyle name="20% - Accent3 8 13" xfId="11901"/>
    <cellStyle name="20% - Accent3 8 14" xfId="11902"/>
    <cellStyle name="20% - Accent3 8 15" xfId="11903"/>
    <cellStyle name="20% - Accent3 8 16" xfId="11904"/>
    <cellStyle name="20% - Accent3 8 17" xfId="11905"/>
    <cellStyle name="20% - Accent3 8 18" xfId="11906"/>
    <cellStyle name="20% - Accent3 8 19" xfId="11907"/>
    <cellStyle name="20% - Accent3 8 2" xfId="11908"/>
    <cellStyle name="20% - Accent3 8 2 10" xfId="11909"/>
    <cellStyle name="20% - Accent3 8 2 11" xfId="11910"/>
    <cellStyle name="20% - Accent3 8 2 12" xfId="11911"/>
    <cellStyle name="20% - Accent3 8 2 13" xfId="11912"/>
    <cellStyle name="20% - Accent3 8 2 14" xfId="11913"/>
    <cellStyle name="20% - Accent3 8 2 15" xfId="11914"/>
    <cellStyle name="20% - Accent3 8 2 16" xfId="11915"/>
    <cellStyle name="20% - Accent3 8 2 2" xfId="11916"/>
    <cellStyle name="20% - Accent3 8 2 2 10" xfId="11917"/>
    <cellStyle name="20% - Accent3 8 2 2 11" xfId="11918"/>
    <cellStyle name="20% - Accent3 8 2 2 12" xfId="11919"/>
    <cellStyle name="20% - Accent3 8 2 2 13" xfId="11920"/>
    <cellStyle name="20% - Accent3 8 2 2 14" xfId="11921"/>
    <cellStyle name="20% - Accent3 8 2 2 15" xfId="11922"/>
    <cellStyle name="20% - Accent3 8 2 2 2" xfId="11923"/>
    <cellStyle name="20% - Accent3 8 2 2 2 2" xfId="11924"/>
    <cellStyle name="20% - Accent3 8 2 2 2 2 2" xfId="11925"/>
    <cellStyle name="20% - Accent3 8 2 2 2 3" xfId="11926"/>
    <cellStyle name="20% - Accent3 8 2 2 3" xfId="11927"/>
    <cellStyle name="20% - Accent3 8 2 2 3 2" xfId="11928"/>
    <cellStyle name="20% - Accent3 8 2 2 3 2 2" xfId="11929"/>
    <cellStyle name="20% - Accent3 8 2 2 3 3" xfId="11930"/>
    <cellStyle name="20% - Accent3 8 2 2 4" xfId="11931"/>
    <cellStyle name="20% - Accent3 8 2 2 4 2" xfId="11932"/>
    <cellStyle name="20% - Accent3 8 2 2 5" xfId="11933"/>
    <cellStyle name="20% - Accent3 8 2 2 6" xfId="11934"/>
    <cellStyle name="20% - Accent3 8 2 2 7" xfId="11935"/>
    <cellStyle name="20% - Accent3 8 2 2 8" xfId="11936"/>
    <cellStyle name="20% - Accent3 8 2 2 9" xfId="11937"/>
    <cellStyle name="20% - Accent3 8 2 2_PNF Disclosure Summary 063011" xfId="11938"/>
    <cellStyle name="20% - Accent3 8 2 3" xfId="11939"/>
    <cellStyle name="20% - Accent3 8 2 3 2" xfId="11940"/>
    <cellStyle name="20% - Accent3 8 2 3 2 2" xfId="11941"/>
    <cellStyle name="20% - Accent3 8 2 3 3" xfId="11942"/>
    <cellStyle name="20% - Accent3 8 2 4" xfId="11943"/>
    <cellStyle name="20% - Accent3 8 2 4 2" xfId="11944"/>
    <cellStyle name="20% - Accent3 8 2 4 2 2" xfId="11945"/>
    <cellStyle name="20% - Accent3 8 2 4 3" xfId="11946"/>
    <cellStyle name="20% - Accent3 8 2 5" xfId="11947"/>
    <cellStyle name="20% - Accent3 8 2 5 2" xfId="11948"/>
    <cellStyle name="20% - Accent3 8 2 6" xfId="11949"/>
    <cellStyle name="20% - Accent3 8 2 7" xfId="11950"/>
    <cellStyle name="20% - Accent3 8 2 8" xfId="11951"/>
    <cellStyle name="20% - Accent3 8 2 9" xfId="11952"/>
    <cellStyle name="20% - Accent3 8 2_PNF Disclosure Summary 063011" xfId="11953"/>
    <cellStyle name="20% - Accent3 8 20" xfId="11954"/>
    <cellStyle name="20% - Accent3 8 21" xfId="11955"/>
    <cellStyle name="20% - Accent3 8 22" xfId="11956"/>
    <cellStyle name="20% - Accent3 8 3" xfId="11957"/>
    <cellStyle name="20% - Accent3 8 3 10" xfId="11958"/>
    <cellStyle name="20% - Accent3 8 3 11" xfId="11959"/>
    <cellStyle name="20% - Accent3 8 3 12" xfId="11960"/>
    <cellStyle name="20% - Accent3 8 3 13" xfId="11961"/>
    <cellStyle name="20% - Accent3 8 3 14" xfId="11962"/>
    <cellStyle name="20% - Accent3 8 3 15" xfId="11963"/>
    <cellStyle name="20% - Accent3 8 3 16" xfId="11964"/>
    <cellStyle name="20% - Accent3 8 3 2" xfId="11965"/>
    <cellStyle name="20% - Accent3 8 3 2 10" xfId="11966"/>
    <cellStyle name="20% - Accent3 8 3 2 11" xfId="11967"/>
    <cellStyle name="20% - Accent3 8 3 2 12" xfId="11968"/>
    <cellStyle name="20% - Accent3 8 3 2 13" xfId="11969"/>
    <cellStyle name="20% - Accent3 8 3 2 14" xfId="11970"/>
    <cellStyle name="20% - Accent3 8 3 2 15" xfId="11971"/>
    <cellStyle name="20% - Accent3 8 3 2 2" xfId="11972"/>
    <cellStyle name="20% - Accent3 8 3 2 2 2" xfId="11973"/>
    <cellStyle name="20% - Accent3 8 3 2 2 2 2" xfId="11974"/>
    <cellStyle name="20% - Accent3 8 3 2 2 3" xfId="11975"/>
    <cellStyle name="20% - Accent3 8 3 2 3" xfId="11976"/>
    <cellStyle name="20% - Accent3 8 3 2 3 2" xfId="11977"/>
    <cellStyle name="20% - Accent3 8 3 2 3 2 2" xfId="11978"/>
    <cellStyle name="20% - Accent3 8 3 2 3 3" xfId="11979"/>
    <cellStyle name="20% - Accent3 8 3 2 4" xfId="11980"/>
    <cellStyle name="20% - Accent3 8 3 2 4 2" xfId="11981"/>
    <cellStyle name="20% - Accent3 8 3 2 5" xfId="11982"/>
    <cellStyle name="20% - Accent3 8 3 2 6" xfId="11983"/>
    <cellStyle name="20% - Accent3 8 3 2 7" xfId="11984"/>
    <cellStyle name="20% - Accent3 8 3 2 8" xfId="11985"/>
    <cellStyle name="20% - Accent3 8 3 2 9" xfId="11986"/>
    <cellStyle name="20% - Accent3 8 3 2_PNF Disclosure Summary 063011" xfId="11987"/>
    <cellStyle name="20% - Accent3 8 3 3" xfId="11988"/>
    <cellStyle name="20% - Accent3 8 3 3 2" xfId="11989"/>
    <cellStyle name="20% - Accent3 8 3 3 2 2" xfId="11990"/>
    <cellStyle name="20% - Accent3 8 3 3 3" xfId="11991"/>
    <cellStyle name="20% - Accent3 8 3 4" xfId="11992"/>
    <cellStyle name="20% - Accent3 8 3 4 2" xfId="11993"/>
    <cellStyle name="20% - Accent3 8 3 4 2 2" xfId="11994"/>
    <cellStyle name="20% - Accent3 8 3 4 3" xfId="11995"/>
    <cellStyle name="20% - Accent3 8 3 5" xfId="11996"/>
    <cellStyle name="20% - Accent3 8 3 5 2" xfId="11997"/>
    <cellStyle name="20% - Accent3 8 3 6" xfId="11998"/>
    <cellStyle name="20% - Accent3 8 3 7" xfId="11999"/>
    <cellStyle name="20% - Accent3 8 3 8" xfId="12000"/>
    <cellStyle name="20% - Accent3 8 3 9" xfId="12001"/>
    <cellStyle name="20% - Accent3 8 3_PNF Disclosure Summary 063011" xfId="12002"/>
    <cellStyle name="20% - Accent3 8 4" xfId="12003"/>
    <cellStyle name="20% - Accent3 8 4 10" xfId="12004"/>
    <cellStyle name="20% - Accent3 8 4 11" xfId="12005"/>
    <cellStyle name="20% - Accent3 8 4 12" xfId="12006"/>
    <cellStyle name="20% - Accent3 8 4 13" xfId="12007"/>
    <cellStyle name="20% - Accent3 8 4 14" xfId="12008"/>
    <cellStyle name="20% - Accent3 8 4 15" xfId="12009"/>
    <cellStyle name="20% - Accent3 8 4 16" xfId="12010"/>
    <cellStyle name="20% - Accent3 8 4 2" xfId="12011"/>
    <cellStyle name="20% - Accent3 8 4 2 10" xfId="12012"/>
    <cellStyle name="20% - Accent3 8 4 2 11" xfId="12013"/>
    <cellStyle name="20% - Accent3 8 4 2 12" xfId="12014"/>
    <cellStyle name="20% - Accent3 8 4 2 13" xfId="12015"/>
    <cellStyle name="20% - Accent3 8 4 2 14" xfId="12016"/>
    <cellStyle name="20% - Accent3 8 4 2 15" xfId="12017"/>
    <cellStyle name="20% - Accent3 8 4 2 2" xfId="12018"/>
    <cellStyle name="20% - Accent3 8 4 2 2 2" xfId="12019"/>
    <cellStyle name="20% - Accent3 8 4 2 2 2 2" xfId="12020"/>
    <cellStyle name="20% - Accent3 8 4 2 2 3" xfId="12021"/>
    <cellStyle name="20% - Accent3 8 4 2 3" xfId="12022"/>
    <cellStyle name="20% - Accent3 8 4 2 3 2" xfId="12023"/>
    <cellStyle name="20% - Accent3 8 4 2 3 2 2" xfId="12024"/>
    <cellStyle name="20% - Accent3 8 4 2 3 3" xfId="12025"/>
    <cellStyle name="20% - Accent3 8 4 2 4" xfId="12026"/>
    <cellStyle name="20% - Accent3 8 4 2 4 2" xfId="12027"/>
    <cellStyle name="20% - Accent3 8 4 2 5" xfId="12028"/>
    <cellStyle name="20% - Accent3 8 4 2 6" xfId="12029"/>
    <cellStyle name="20% - Accent3 8 4 2 7" xfId="12030"/>
    <cellStyle name="20% - Accent3 8 4 2 8" xfId="12031"/>
    <cellStyle name="20% - Accent3 8 4 2 9" xfId="12032"/>
    <cellStyle name="20% - Accent3 8 4 2_PNF Disclosure Summary 063011" xfId="12033"/>
    <cellStyle name="20% - Accent3 8 4 3" xfId="12034"/>
    <cellStyle name="20% - Accent3 8 4 3 2" xfId="12035"/>
    <cellStyle name="20% - Accent3 8 4 3 2 2" xfId="12036"/>
    <cellStyle name="20% - Accent3 8 4 3 3" xfId="12037"/>
    <cellStyle name="20% - Accent3 8 4 4" xfId="12038"/>
    <cellStyle name="20% - Accent3 8 4 4 2" xfId="12039"/>
    <cellStyle name="20% - Accent3 8 4 4 2 2" xfId="12040"/>
    <cellStyle name="20% - Accent3 8 4 4 3" xfId="12041"/>
    <cellStyle name="20% - Accent3 8 4 5" xfId="12042"/>
    <cellStyle name="20% - Accent3 8 4 5 2" xfId="12043"/>
    <cellStyle name="20% - Accent3 8 4 6" xfId="12044"/>
    <cellStyle name="20% - Accent3 8 4 7" xfId="12045"/>
    <cellStyle name="20% - Accent3 8 4 8" xfId="12046"/>
    <cellStyle name="20% - Accent3 8 4 9" xfId="12047"/>
    <cellStyle name="20% - Accent3 8 4_PNF Disclosure Summary 063011" xfId="12048"/>
    <cellStyle name="20% - Accent3 8 5" xfId="12049"/>
    <cellStyle name="20% - Accent3 8 5 10" xfId="12050"/>
    <cellStyle name="20% - Accent3 8 5 11" xfId="12051"/>
    <cellStyle name="20% - Accent3 8 5 12" xfId="12052"/>
    <cellStyle name="20% - Accent3 8 5 13" xfId="12053"/>
    <cellStyle name="20% - Accent3 8 5 14" xfId="12054"/>
    <cellStyle name="20% - Accent3 8 5 15" xfId="12055"/>
    <cellStyle name="20% - Accent3 8 5 16" xfId="12056"/>
    <cellStyle name="20% - Accent3 8 5 2" xfId="12057"/>
    <cellStyle name="20% - Accent3 8 5 2 10" xfId="12058"/>
    <cellStyle name="20% - Accent3 8 5 2 11" xfId="12059"/>
    <cellStyle name="20% - Accent3 8 5 2 12" xfId="12060"/>
    <cellStyle name="20% - Accent3 8 5 2 13" xfId="12061"/>
    <cellStyle name="20% - Accent3 8 5 2 14" xfId="12062"/>
    <cellStyle name="20% - Accent3 8 5 2 15" xfId="12063"/>
    <cellStyle name="20% - Accent3 8 5 2 2" xfId="12064"/>
    <cellStyle name="20% - Accent3 8 5 2 2 2" xfId="12065"/>
    <cellStyle name="20% - Accent3 8 5 2 2 2 2" xfId="12066"/>
    <cellStyle name="20% - Accent3 8 5 2 2 3" xfId="12067"/>
    <cellStyle name="20% - Accent3 8 5 2 3" xfId="12068"/>
    <cellStyle name="20% - Accent3 8 5 2 3 2" xfId="12069"/>
    <cellStyle name="20% - Accent3 8 5 2 3 2 2" xfId="12070"/>
    <cellStyle name="20% - Accent3 8 5 2 3 3" xfId="12071"/>
    <cellStyle name="20% - Accent3 8 5 2 4" xfId="12072"/>
    <cellStyle name="20% - Accent3 8 5 2 4 2" xfId="12073"/>
    <cellStyle name="20% - Accent3 8 5 2 5" xfId="12074"/>
    <cellStyle name="20% - Accent3 8 5 2 6" xfId="12075"/>
    <cellStyle name="20% - Accent3 8 5 2 7" xfId="12076"/>
    <cellStyle name="20% - Accent3 8 5 2 8" xfId="12077"/>
    <cellStyle name="20% - Accent3 8 5 2 9" xfId="12078"/>
    <cellStyle name="20% - Accent3 8 5 2_PNF Disclosure Summary 063011" xfId="12079"/>
    <cellStyle name="20% - Accent3 8 5 3" xfId="12080"/>
    <cellStyle name="20% - Accent3 8 5 3 2" xfId="12081"/>
    <cellStyle name="20% - Accent3 8 5 3 2 2" xfId="12082"/>
    <cellStyle name="20% - Accent3 8 5 3 3" xfId="12083"/>
    <cellStyle name="20% - Accent3 8 5 4" xfId="12084"/>
    <cellStyle name="20% - Accent3 8 5 4 2" xfId="12085"/>
    <cellStyle name="20% - Accent3 8 5 4 2 2" xfId="12086"/>
    <cellStyle name="20% - Accent3 8 5 4 3" xfId="12087"/>
    <cellStyle name="20% - Accent3 8 5 5" xfId="12088"/>
    <cellStyle name="20% - Accent3 8 5 5 2" xfId="12089"/>
    <cellStyle name="20% - Accent3 8 5 6" xfId="12090"/>
    <cellStyle name="20% - Accent3 8 5 7" xfId="12091"/>
    <cellStyle name="20% - Accent3 8 5 8" xfId="12092"/>
    <cellStyle name="20% - Accent3 8 5 9" xfId="12093"/>
    <cellStyle name="20% - Accent3 8 5_PNF Disclosure Summary 063011" xfId="12094"/>
    <cellStyle name="20% - Accent3 8 6" xfId="12095"/>
    <cellStyle name="20% - Accent3 8 6 10" xfId="12096"/>
    <cellStyle name="20% - Accent3 8 6 11" xfId="12097"/>
    <cellStyle name="20% - Accent3 8 6 12" xfId="12098"/>
    <cellStyle name="20% - Accent3 8 6 13" xfId="12099"/>
    <cellStyle name="20% - Accent3 8 6 14" xfId="12100"/>
    <cellStyle name="20% - Accent3 8 6 15" xfId="12101"/>
    <cellStyle name="20% - Accent3 8 6 16" xfId="12102"/>
    <cellStyle name="20% - Accent3 8 6 2" xfId="12103"/>
    <cellStyle name="20% - Accent3 8 6 2 10" xfId="12104"/>
    <cellStyle name="20% - Accent3 8 6 2 11" xfId="12105"/>
    <cellStyle name="20% - Accent3 8 6 2 12" xfId="12106"/>
    <cellStyle name="20% - Accent3 8 6 2 13" xfId="12107"/>
    <cellStyle name="20% - Accent3 8 6 2 14" xfId="12108"/>
    <cellStyle name="20% - Accent3 8 6 2 15" xfId="12109"/>
    <cellStyle name="20% - Accent3 8 6 2 2" xfId="12110"/>
    <cellStyle name="20% - Accent3 8 6 2 2 2" xfId="12111"/>
    <cellStyle name="20% - Accent3 8 6 2 2 2 2" xfId="12112"/>
    <cellStyle name="20% - Accent3 8 6 2 2 3" xfId="12113"/>
    <cellStyle name="20% - Accent3 8 6 2 3" xfId="12114"/>
    <cellStyle name="20% - Accent3 8 6 2 3 2" xfId="12115"/>
    <cellStyle name="20% - Accent3 8 6 2 3 2 2" xfId="12116"/>
    <cellStyle name="20% - Accent3 8 6 2 3 3" xfId="12117"/>
    <cellStyle name="20% - Accent3 8 6 2 4" xfId="12118"/>
    <cellStyle name="20% - Accent3 8 6 2 4 2" xfId="12119"/>
    <cellStyle name="20% - Accent3 8 6 2 5" xfId="12120"/>
    <cellStyle name="20% - Accent3 8 6 2 6" xfId="12121"/>
    <cellStyle name="20% - Accent3 8 6 2 7" xfId="12122"/>
    <cellStyle name="20% - Accent3 8 6 2 8" xfId="12123"/>
    <cellStyle name="20% - Accent3 8 6 2 9" xfId="12124"/>
    <cellStyle name="20% - Accent3 8 6 2_PNF Disclosure Summary 063011" xfId="12125"/>
    <cellStyle name="20% - Accent3 8 6 3" xfId="12126"/>
    <cellStyle name="20% - Accent3 8 6 3 2" xfId="12127"/>
    <cellStyle name="20% - Accent3 8 6 3 2 2" xfId="12128"/>
    <cellStyle name="20% - Accent3 8 6 3 3" xfId="12129"/>
    <cellStyle name="20% - Accent3 8 6 4" xfId="12130"/>
    <cellStyle name="20% - Accent3 8 6 4 2" xfId="12131"/>
    <cellStyle name="20% - Accent3 8 6 4 2 2" xfId="12132"/>
    <cellStyle name="20% - Accent3 8 6 4 3" xfId="12133"/>
    <cellStyle name="20% - Accent3 8 6 5" xfId="12134"/>
    <cellStyle name="20% - Accent3 8 6 5 2" xfId="12135"/>
    <cellStyle name="20% - Accent3 8 6 6" xfId="12136"/>
    <cellStyle name="20% - Accent3 8 6 7" xfId="12137"/>
    <cellStyle name="20% - Accent3 8 6 8" xfId="12138"/>
    <cellStyle name="20% - Accent3 8 6 9" xfId="12139"/>
    <cellStyle name="20% - Accent3 8 6_PNF Disclosure Summary 063011" xfId="12140"/>
    <cellStyle name="20% - Accent3 8 7" xfId="12141"/>
    <cellStyle name="20% - Accent3 8 7 10" xfId="12142"/>
    <cellStyle name="20% - Accent3 8 7 11" xfId="12143"/>
    <cellStyle name="20% - Accent3 8 7 12" xfId="12144"/>
    <cellStyle name="20% - Accent3 8 7 13" xfId="12145"/>
    <cellStyle name="20% - Accent3 8 7 14" xfId="12146"/>
    <cellStyle name="20% - Accent3 8 7 15" xfId="12147"/>
    <cellStyle name="20% - Accent3 8 7 16" xfId="12148"/>
    <cellStyle name="20% - Accent3 8 7 2" xfId="12149"/>
    <cellStyle name="20% - Accent3 8 7 2 10" xfId="12150"/>
    <cellStyle name="20% - Accent3 8 7 2 11" xfId="12151"/>
    <cellStyle name="20% - Accent3 8 7 2 12" xfId="12152"/>
    <cellStyle name="20% - Accent3 8 7 2 13" xfId="12153"/>
    <cellStyle name="20% - Accent3 8 7 2 14" xfId="12154"/>
    <cellStyle name="20% - Accent3 8 7 2 15" xfId="12155"/>
    <cellStyle name="20% - Accent3 8 7 2 2" xfId="12156"/>
    <cellStyle name="20% - Accent3 8 7 2 2 2" xfId="12157"/>
    <cellStyle name="20% - Accent3 8 7 2 2 2 2" xfId="12158"/>
    <cellStyle name="20% - Accent3 8 7 2 2 3" xfId="12159"/>
    <cellStyle name="20% - Accent3 8 7 2 3" xfId="12160"/>
    <cellStyle name="20% - Accent3 8 7 2 3 2" xfId="12161"/>
    <cellStyle name="20% - Accent3 8 7 2 3 2 2" xfId="12162"/>
    <cellStyle name="20% - Accent3 8 7 2 3 3" xfId="12163"/>
    <cellStyle name="20% - Accent3 8 7 2 4" xfId="12164"/>
    <cellStyle name="20% - Accent3 8 7 2 4 2" xfId="12165"/>
    <cellStyle name="20% - Accent3 8 7 2 5" xfId="12166"/>
    <cellStyle name="20% - Accent3 8 7 2 6" xfId="12167"/>
    <cellStyle name="20% - Accent3 8 7 2 7" xfId="12168"/>
    <cellStyle name="20% - Accent3 8 7 2 8" xfId="12169"/>
    <cellStyle name="20% - Accent3 8 7 2 9" xfId="12170"/>
    <cellStyle name="20% - Accent3 8 7 2_PNF Disclosure Summary 063011" xfId="12171"/>
    <cellStyle name="20% - Accent3 8 7 3" xfId="12172"/>
    <cellStyle name="20% - Accent3 8 7 3 2" xfId="12173"/>
    <cellStyle name="20% - Accent3 8 7 3 2 2" xfId="12174"/>
    <cellStyle name="20% - Accent3 8 7 3 3" xfId="12175"/>
    <cellStyle name="20% - Accent3 8 7 4" xfId="12176"/>
    <cellStyle name="20% - Accent3 8 7 4 2" xfId="12177"/>
    <cellStyle name="20% - Accent3 8 7 4 2 2" xfId="12178"/>
    <cellStyle name="20% - Accent3 8 7 4 3" xfId="12179"/>
    <cellStyle name="20% - Accent3 8 7 5" xfId="12180"/>
    <cellStyle name="20% - Accent3 8 7 5 2" xfId="12181"/>
    <cellStyle name="20% - Accent3 8 7 6" xfId="12182"/>
    <cellStyle name="20% - Accent3 8 7 7" xfId="12183"/>
    <cellStyle name="20% - Accent3 8 7 8" xfId="12184"/>
    <cellStyle name="20% - Accent3 8 7 9" xfId="12185"/>
    <cellStyle name="20% - Accent3 8 7_PNF Disclosure Summary 063011" xfId="12186"/>
    <cellStyle name="20% - Accent3 8 8" xfId="12187"/>
    <cellStyle name="20% - Accent3 8 8 10" xfId="12188"/>
    <cellStyle name="20% - Accent3 8 8 11" xfId="12189"/>
    <cellStyle name="20% - Accent3 8 8 12" xfId="12190"/>
    <cellStyle name="20% - Accent3 8 8 13" xfId="12191"/>
    <cellStyle name="20% - Accent3 8 8 14" xfId="12192"/>
    <cellStyle name="20% - Accent3 8 8 15" xfId="12193"/>
    <cellStyle name="20% - Accent3 8 8 2" xfId="12194"/>
    <cellStyle name="20% - Accent3 8 8 2 2" xfId="12195"/>
    <cellStyle name="20% - Accent3 8 8 2 2 2" xfId="12196"/>
    <cellStyle name="20% - Accent3 8 8 2 3" xfId="12197"/>
    <cellStyle name="20% - Accent3 8 8 3" xfId="12198"/>
    <cellStyle name="20% - Accent3 8 8 3 2" xfId="12199"/>
    <cellStyle name="20% - Accent3 8 8 3 2 2" xfId="12200"/>
    <cellStyle name="20% - Accent3 8 8 3 3" xfId="12201"/>
    <cellStyle name="20% - Accent3 8 8 4" xfId="12202"/>
    <cellStyle name="20% - Accent3 8 8 4 2" xfId="12203"/>
    <cellStyle name="20% - Accent3 8 8 5" xfId="12204"/>
    <cellStyle name="20% - Accent3 8 8 6" xfId="12205"/>
    <cellStyle name="20% - Accent3 8 8 7" xfId="12206"/>
    <cellStyle name="20% - Accent3 8 8 8" xfId="12207"/>
    <cellStyle name="20% - Accent3 8 8 9" xfId="12208"/>
    <cellStyle name="20% - Accent3 8 8_PNF Disclosure Summary 063011" xfId="12209"/>
    <cellStyle name="20% - Accent3 8 9" xfId="12210"/>
    <cellStyle name="20% - Accent3 8 9 2" xfId="12211"/>
    <cellStyle name="20% - Accent3 8 9 2 2" xfId="12212"/>
    <cellStyle name="20% - Accent3 8 9 3" xfId="12213"/>
    <cellStyle name="20% - Accent3 8_PNF Disclosure Summary 063011" xfId="12214"/>
    <cellStyle name="20% - Accent3 9" xfId="12215"/>
    <cellStyle name="20% - Accent3 9 10" xfId="12216"/>
    <cellStyle name="20% - Accent3 9 10 2" xfId="12217"/>
    <cellStyle name="20% - Accent3 9 10 2 2" xfId="12218"/>
    <cellStyle name="20% - Accent3 9 10 3" xfId="12219"/>
    <cellStyle name="20% - Accent3 9 11" xfId="12220"/>
    <cellStyle name="20% - Accent3 9 11 2" xfId="12221"/>
    <cellStyle name="20% - Accent3 9 12" xfId="12222"/>
    <cellStyle name="20% - Accent3 9 13" xfId="12223"/>
    <cellStyle name="20% - Accent3 9 14" xfId="12224"/>
    <cellStyle name="20% - Accent3 9 15" xfId="12225"/>
    <cellStyle name="20% - Accent3 9 16" xfId="12226"/>
    <cellStyle name="20% - Accent3 9 17" xfId="12227"/>
    <cellStyle name="20% - Accent3 9 18" xfId="12228"/>
    <cellStyle name="20% - Accent3 9 19" xfId="12229"/>
    <cellStyle name="20% - Accent3 9 2" xfId="12230"/>
    <cellStyle name="20% - Accent3 9 2 10" xfId="12231"/>
    <cellStyle name="20% - Accent3 9 2 11" xfId="12232"/>
    <cellStyle name="20% - Accent3 9 2 12" xfId="12233"/>
    <cellStyle name="20% - Accent3 9 2 13" xfId="12234"/>
    <cellStyle name="20% - Accent3 9 2 14" xfId="12235"/>
    <cellStyle name="20% - Accent3 9 2 15" xfId="12236"/>
    <cellStyle name="20% - Accent3 9 2 16" xfId="12237"/>
    <cellStyle name="20% - Accent3 9 2 2" xfId="12238"/>
    <cellStyle name="20% - Accent3 9 2 2 10" xfId="12239"/>
    <cellStyle name="20% - Accent3 9 2 2 11" xfId="12240"/>
    <cellStyle name="20% - Accent3 9 2 2 12" xfId="12241"/>
    <cellStyle name="20% - Accent3 9 2 2 13" xfId="12242"/>
    <cellStyle name="20% - Accent3 9 2 2 14" xfId="12243"/>
    <cellStyle name="20% - Accent3 9 2 2 15" xfId="12244"/>
    <cellStyle name="20% - Accent3 9 2 2 2" xfId="12245"/>
    <cellStyle name="20% - Accent3 9 2 2 2 2" xfId="12246"/>
    <cellStyle name="20% - Accent3 9 2 2 2 2 2" xfId="12247"/>
    <cellStyle name="20% - Accent3 9 2 2 2 3" xfId="12248"/>
    <cellStyle name="20% - Accent3 9 2 2 3" xfId="12249"/>
    <cellStyle name="20% - Accent3 9 2 2 3 2" xfId="12250"/>
    <cellStyle name="20% - Accent3 9 2 2 3 2 2" xfId="12251"/>
    <cellStyle name="20% - Accent3 9 2 2 3 3" xfId="12252"/>
    <cellStyle name="20% - Accent3 9 2 2 4" xfId="12253"/>
    <cellStyle name="20% - Accent3 9 2 2 4 2" xfId="12254"/>
    <cellStyle name="20% - Accent3 9 2 2 5" xfId="12255"/>
    <cellStyle name="20% - Accent3 9 2 2 6" xfId="12256"/>
    <cellStyle name="20% - Accent3 9 2 2 7" xfId="12257"/>
    <cellStyle name="20% - Accent3 9 2 2 8" xfId="12258"/>
    <cellStyle name="20% - Accent3 9 2 2 9" xfId="12259"/>
    <cellStyle name="20% - Accent3 9 2 2_PNF Disclosure Summary 063011" xfId="12260"/>
    <cellStyle name="20% - Accent3 9 2 3" xfId="12261"/>
    <cellStyle name="20% - Accent3 9 2 3 2" xfId="12262"/>
    <cellStyle name="20% - Accent3 9 2 3 2 2" xfId="12263"/>
    <cellStyle name="20% - Accent3 9 2 3 3" xfId="12264"/>
    <cellStyle name="20% - Accent3 9 2 4" xfId="12265"/>
    <cellStyle name="20% - Accent3 9 2 4 2" xfId="12266"/>
    <cellStyle name="20% - Accent3 9 2 4 2 2" xfId="12267"/>
    <cellStyle name="20% - Accent3 9 2 4 3" xfId="12268"/>
    <cellStyle name="20% - Accent3 9 2 5" xfId="12269"/>
    <cellStyle name="20% - Accent3 9 2 5 2" xfId="12270"/>
    <cellStyle name="20% - Accent3 9 2 6" xfId="12271"/>
    <cellStyle name="20% - Accent3 9 2 7" xfId="12272"/>
    <cellStyle name="20% - Accent3 9 2 8" xfId="12273"/>
    <cellStyle name="20% - Accent3 9 2 9" xfId="12274"/>
    <cellStyle name="20% - Accent3 9 2_PNF Disclosure Summary 063011" xfId="12275"/>
    <cellStyle name="20% - Accent3 9 20" xfId="12276"/>
    <cellStyle name="20% - Accent3 9 21" xfId="12277"/>
    <cellStyle name="20% - Accent3 9 22" xfId="12278"/>
    <cellStyle name="20% - Accent3 9 3" xfId="12279"/>
    <cellStyle name="20% - Accent3 9 3 10" xfId="12280"/>
    <cellStyle name="20% - Accent3 9 3 11" xfId="12281"/>
    <cellStyle name="20% - Accent3 9 3 12" xfId="12282"/>
    <cellStyle name="20% - Accent3 9 3 13" xfId="12283"/>
    <cellStyle name="20% - Accent3 9 3 14" xfId="12284"/>
    <cellStyle name="20% - Accent3 9 3 15" xfId="12285"/>
    <cellStyle name="20% - Accent3 9 3 16" xfId="12286"/>
    <cellStyle name="20% - Accent3 9 3 2" xfId="12287"/>
    <cellStyle name="20% - Accent3 9 3 2 10" xfId="12288"/>
    <cellStyle name="20% - Accent3 9 3 2 11" xfId="12289"/>
    <cellStyle name="20% - Accent3 9 3 2 12" xfId="12290"/>
    <cellStyle name="20% - Accent3 9 3 2 13" xfId="12291"/>
    <cellStyle name="20% - Accent3 9 3 2 14" xfId="12292"/>
    <cellStyle name="20% - Accent3 9 3 2 15" xfId="12293"/>
    <cellStyle name="20% - Accent3 9 3 2 2" xfId="12294"/>
    <cellStyle name="20% - Accent3 9 3 2 2 2" xfId="12295"/>
    <cellStyle name="20% - Accent3 9 3 2 2 2 2" xfId="12296"/>
    <cellStyle name="20% - Accent3 9 3 2 2 3" xfId="12297"/>
    <cellStyle name="20% - Accent3 9 3 2 3" xfId="12298"/>
    <cellStyle name="20% - Accent3 9 3 2 3 2" xfId="12299"/>
    <cellStyle name="20% - Accent3 9 3 2 3 2 2" xfId="12300"/>
    <cellStyle name="20% - Accent3 9 3 2 3 3" xfId="12301"/>
    <cellStyle name="20% - Accent3 9 3 2 4" xfId="12302"/>
    <cellStyle name="20% - Accent3 9 3 2 4 2" xfId="12303"/>
    <cellStyle name="20% - Accent3 9 3 2 5" xfId="12304"/>
    <cellStyle name="20% - Accent3 9 3 2 6" xfId="12305"/>
    <cellStyle name="20% - Accent3 9 3 2 7" xfId="12306"/>
    <cellStyle name="20% - Accent3 9 3 2 8" xfId="12307"/>
    <cellStyle name="20% - Accent3 9 3 2 9" xfId="12308"/>
    <cellStyle name="20% - Accent3 9 3 2_PNF Disclosure Summary 063011" xfId="12309"/>
    <cellStyle name="20% - Accent3 9 3 3" xfId="12310"/>
    <cellStyle name="20% - Accent3 9 3 3 2" xfId="12311"/>
    <cellStyle name="20% - Accent3 9 3 3 2 2" xfId="12312"/>
    <cellStyle name="20% - Accent3 9 3 3 3" xfId="12313"/>
    <cellStyle name="20% - Accent3 9 3 4" xfId="12314"/>
    <cellStyle name="20% - Accent3 9 3 4 2" xfId="12315"/>
    <cellStyle name="20% - Accent3 9 3 4 2 2" xfId="12316"/>
    <cellStyle name="20% - Accent3 9 3 4 3" xfId="12317"/>
    <cellStyle name="20% - Accent3 9 3 5" xfId="12318"/>
    <cellStyle name="20% - Accent3 9 3 5 2" xfId="12319"/>
    <cellStyle name="20% - Accent3 9 3 6" xfId="12320"/>
    <cellStyle name="20% - Accent3 9 3 7" xfId="12321"/>
    <cellStyle name="20% - Accent3 9 3 8" xfId="12322"/>
    <cellStyle name="20% - Accent3 9 3 9" xfId="12323"/>
    <cellStyle name="20% - Accent3 9 3_PNF Disclosure Summary 063011" xfId="12324"/>
    <cellStyle name="20% - Accent3 9 4" xfId="12325"/>
    <cellStyle name="20% - Accent3 9 4 10" xfId="12326"/>
    <cellStyle name="20% - Accent3 9 4 11" xfId="12327"/>
    <cellStyle name="20% - Accent3 9 4 12" xfId="12328"/>
    <cellStyle name="20% - Accent3 9 4 13" xfId="12329"/>
    <cellStyle name="20% - Accent3 9 4 14" xfId="12330"/>
    <cellStyle name="20% - Accent3 9 4 15" xfId="12331"/>
    <cellStyle name="20% - Accent3 9 4 16" xfId="12332"/>
    <cellStyle name="20% - Accent3 9 4 2" xfId="12333"/>
    <cellStyle name="20% - Accent3 9 4 2 10" xfId="12334"/>
    <cellStyle name="20% - Accent3 9 4 2 11" xfId="12335"/>
    <cellStyle name="20% - Accent3 9 4 2 12" xfId="12336"/>
    <cellStyle name="20% - Accent3 9 4 2 13" xfId="12337"/>
    <cellStyle name="20% - Accent3 9 4 2 14" xfId="12338"/>
    <cellStyle name="20% - Accent3 9 4 2 15" xfId="12339"/>
    <cellStyle name="20% - Accent3 9 4 2 2" xfId="12340"/>
    <cellStyle name="20% - Accent3 9 4 2 2 2" xfId="12341"/>
    <cellStyle name="20% - Accent3 9 4 2 2 2 2" xfId="12342"/>
    <cellStyle name="20% - Accent3 9 4 2 2 3" xfId="12343"/>
    <cellStyle name="20% - Accent3 9 4 2 3" xfId="12344"/>
    <cellStyle name="20% - Accent3 9 4 2 3 2" xfId="12345"/>
    <cellStyle name="20% - Accent3 9 4 2 3 2 2" xfId="12346"/>
    <cellStyle name="20% - Accent3 9 4 2 3 3" xfId="12347"/>
    <cellStyle name="20% - Accent3 9 4 2 4" xfId="12348"/>
    <cellStyle name="20% - Accent3 9 4 2 4 2" xfId="12349"/>
    <cellStyle name="20% - Accent3 9 4 2 5" xfId="12350"/>
    <cellStyle name="20% - Accent3 9 4 2 6" xfId="12351"/>
    <cellStyle name="20% - Accent3 9 4 2 7" xfId="12352"/>
    <cellStyle name="20% - Accent3 9 4 2 8" xfId="12353"/>
    <cellStyle name="20% - Accent3 9 4 2 9" xfId="12354"/>
    <cellStyle name="20% - Accent3 9 4 2_PNF Disclosure Summary 063011" xfId="12355"/>
    <cellStyle name="20% - Accent3 9 4 3" xfId="12356"/>
    <cellStyle name="20% - Accent3 9 4 3 2" xfId="12357"/>
    <cellStyle name="20% - Accent3 9 4 3 2 2" xfId="12358"/>
    <cellStyle name="20% - Accent3 9 4 3 3" xfId="12359"/>
    <cellStyle name="20% - Accent3 9 4 4" xfId="12360"/>
    <cellStyle name="20% - Accent3 9 4 4 2" xfId="12361"/>
    <cellStyle name="20% - Accent3 9 4 4 2 2" xfId="12362"/>
    <cellStyle name="20% - Accent3 9 4 4 3" xfId="12363"/>
    <cellStyle name="20% - Accent3 9 4 5" xfId="12364"/>
    <cellStyle name="20% - Accent3 9 4 5 2" xfId="12365"/>
    <cellStyle name="20% - Accent3 9 4 6" xfId="12366"/>
    <cellStyle name="20% - Accent3 9 4 7" xfId="12367"/>
    <cellStyle name="20% - Accent3 9 4 8" xfId="12368"/>
    <cellStyle name="20% - Accent3 9 4 9" xfId="12369"/>
    <cellStyle name="20% - Accent3 9 4_PNF Disclosure Summary 063011" xfId="12370"/>
    <cellStyle name="20% - Accent3 9 5" xfId="12371"/>
    <cellStyle name="20% - Accent3 9 5 10" xfId="12372"/>
    <cellStyle name="20% - Accent3 9 5 11" xfId="12373"/>
    <cellStyle name="20% - Accent3 9 5 12" xfId="12374"/>
    <cellStyle name="20% - Accent3 9 5 13" xfId="12375"/>
    <cellStyle name="20% - Accent3 9 5 14" xfId="12376"/>
    <cellStyle name="20% - Accent3 9 5 15" xfId="12377"/>
    <cellStyle name="20% - Accent3 9 5 16" xfId="12378"/>
    <cellStyle name="20% - Accent3 9 5 2" xfId="12379"/>
    <cellStyle name="20% - Accent3 9 5 2 10" xfId="12380"/>
    <cellStyle name="20% - Accent3 9 5 2 11" xfId="12381"/>
    <cellStyle name="20% - Accent3 9 5 2 12" xfId="12382"/>
    <cellStyle name="20% - Accent3 9 5 2 13" xfId="12383"/>
    <cellStyle name="20% - Accent3 9 5 2 14" xfId="12384"/>
    <cellStyle name="20% - Accent3 9 5 2 15" xfId="12385"/>
    <cellStyle name="20% - Accent3 9 5 2 2" xfId="12386"/>
    <cellStyle name="20% - Accent3 9 5 2 2 2" xfId="12387"/>
    <cellStyle name="20% - Accent3 9 5 2 2 2 2" xfId="12388"/>
    <cellStyle name="20% - Accent3 9 5 2 2 3" xfId="12389"/>
    <cellStyle name="20% - Accent3 9 5 2 3" xfId="12390"/>
    <cellStyle name="20% - Accent3 9 5 2 3 2" xfId="12391"/>
    <cellStyle name="20% - Accent3 9 5 2 3 2 2" xfId="12392"/>
    <cellStyle name="20% - Accent3 9 5 2 3 3" xfId="12393"/>
    <cellStyle name="20% - Accent3 9 5 2 4" xfId="12394"/>
    <cellStyle name="20% - Accent3 9 5 2 4 2" xfId="12395"/>
    <cellStyle name="20% - Accent3 9 5 2 5" xfId="12396"/>
    <cellStyle name="20% - Accent3 9 5 2 6" xfId="12397"/>
    <cellStyle name="20% - Accent3 9 5 2 7" xfId="12398"/>
    <cellStyle name="20% - Accent3 9 5 2 8" xfId="12399"/>
    <cellStyle name="20% - Accent3 9 5 2 9" xfId="12400"/>
    <cellStyle name="20% - Accent3 9 5 2_PNF Disclosure Summary 063011" xfId="12401"/>
    <cellStyle name="20% - Accent3 9 5 3" xfId="12402"/>
    <cellStyle name="20% - Accent3 9 5 3 2" xfId="12403"/>
    <cellStyle name="20% - Accent3 9 5 3 2 2" xfId="12404"/>
    <cellStyle name="20% - Accent3 9 5 3 3" xfId="12405"/>
    <cellStyle name="20% - Accent3 9 5 4" xfId="12406"/>
    <cellStyle name="20% - Accent3 9 5 4 2" xfId="12407"/>
    <cellStyle name="20% - Accent3 9 5 4 2 2" xfId="12408"/>
    <cellStyle name="20% - Accent3 9 5 4 3" xfId="12409"/>
    <cellStyle name="20% - Accent3 9 5 5" xfId="12410"/>
    <cellStyle name="20% - Accent3 9 5 5 2" xfId="12411"/>
    <cellStyle name="20% - Accent3 9 5 6" xfId="12412"/>
    <cellStyle name="20% - Accent3 9 5 7" xfId="12413"/>
    <cellStyle name="20% - Accent3 9 5 8" xfId="12414"/>
    <cellStyle name="20% - Accent3 9 5 9" xfId="12415"/>
    <cellStyle name="20% - Accent3 9 5_PNF Disclosure Summary 063011" xfId="12416"/>
    <cellStyle name="20% - Accent3 9 6" xfId="12417"/>
    <cellStyle name="20% - Accent3 9 6 10" xfId="12418"/>
    <cellStyle name="20% - Accent3 9 6 11" xfId="12419"/>
    <cellStyle name="20% - Accent3 9 6 12" xfId="12420"/>
    <cellStyle name="20% - Accent3 9 6 13" xfId="12421"/>
    <cellStyle name="20% - Accent3 9 6 14" xfId="12422"/>
    <cellStyle name="20% - Accent3 9 6 15" xfId="12423"/>
    <cellStyle name="20% - Accent3 9 6 16" xfId="12424"/>
    <cellStyle name="20% - Accent3 9 6 2" xfId="12425"/>
    <cellStyle name="20% - Accent3 9 6 2 10" xfId="12426"/>
    <cellStyle name="20% - Accent3 9 6 2 11" xfId="12427"/>
    <cellStyle name="20% - Accent3 9 6 2 12" xfId="12428"/>
    <cellStyle name="20% - Accent3 9 6 2 13" xfId="12429"/>
    <cellStyle name="20% - Accent3 9 6 2 14" xfId="12430"/>
    <cellStyle name="20% - Accent3 9 6 2 15" xfId="12431"/>
    <cellStyle name="20% - Accent3 9 6 2 2" xfId="12432"/>
    <cellStyle name="20% - Accent3 9 6 2 2 2" xfId="12433"/>
    <cellStyle name="20% - Accent3 9 6 2 2 2 2" xfId="12434"/>
    <cellStyle name="20% - Accent3 9 6 2 2 3" xfId="12435"/>
    <cellStyle name="20% - Accent3 9 6 2 3" xfId="12436"/>
    <cellStyle name="20% - Accent3 9 6 2 3 2" xfId="12437"/>
    <cellStyle name="20% - Accent3 9 6 2 3 2 2" xfId="12438"/>
    <cellStyle name="20% - Accent3 9 6 2 3 3" xfId="12439"/>
    <cellStyle name="20% - Accent3 9 6 2 4" xfId="12440"/>
    <cellStyle name="20% - Accent3 9 6 2 4 2" xfId="12441"/>
    <cellStyle name="20% - Accent3 9 6 2 5" xfId="12442"/>
    <cellStyle name="20% - Accent3 9 6 2 6" xfId="12443"/>
    <cellStyle name="20% - Accent3 9 6 2 7" xfId="12444"/>
    <cellStyle name="20% - Accent3 9 6 2 8" xfId="12445"/>
    <cellStyle name="20% - Accent3 9 6 2 9" xfId="12446"/>
    <cellStyle name="20% - Accent3 9 6 2_PNF Disclosure Summary 063011" xfId="12447"/>
    <cellStyle name="20% - Accent3 9 6 3" xfId="12448"/>
    <cellStyle name="20% - Accent3 9 6 3 2" xfId="12449"/>
    <cellStyle name="20% - Accent3 9 6 3 2 2" xfId="12450"/>
    <cellStyle name="20% - Accent3 9 6 3 3" xfId="12451"/>
    <cellStyle name="20% - Accent3 9 6 4" xfId="12452"/>
    <cellStyle name="20% - Accent3 9 6 4 2" xfId="12453"/>
    <cellStyle name="20% - Accent3 9 6 4 2 2" xfId="12454"/>
    <cellStyle name="20% - Accent3 9 6 4 3" xfId="12455"/>
    <cellStyle name="20% - Accent3 9 6 5" xfId="12456"/>
    <cellStyle name="20% - Accent3 9 6 5 2" xfId="12457"/>
    <cellStyle name="20% - Accent3 9 6 6" xfId="12458"/>
    <cellStyle name="20% - Accent3 9 6 7" xfId="12459"/>
    <cellStyle name="20% - Accent3 9 6 8" xfId="12460"/>
    <cellStyle name="20% - Accent3 9 6 9" xfId="12461"/>
    <cellStyle name="20% - Accent3 9 6_PNF Disclosure Summary 063011" xfId="12462"/>
    <cellStyle name="20% - Accent3 9 7" xfId="12463"/>
    <cellStyle name="20% - Accent3 9 7 10" xfId="12464"/>
    <cellStyle name="20% - Accent3 9 7 11" xfId="12465"/>
    <cellStyle name="20% - Accent3 9 7 12" xfId="12466"/>
    <cellStyle name="20% - Accent3 9 7 13" xfId="12467"/>
    <cellStyle name="20% - Accent3 9 7 14" xfId="12468"/>
    <cellStyle name="20% - Accent3 9 7 15" xfId="12469"/>
    <cellStyle name="20% - Accent3 9 7 16" xfId="12470"/>
    <cellStyle name="20% - Accent3 9 7 2" xfId="12471"/>
    <cellStyle name="20% - Accent3 9 7 2 10" xfId="12472"/>
    <cellStyle name="20% - Accent3 9 7 2 11" xfId="12473"/>
    <cellStyle name="20% - Accent3 9 7 2 12" xfId="12474"/>
    <cellStyle name="20% - Accent3 9 7 2 13" xfId="12475"/>
    <cellStyle name="20% - Accent3 9 7 2 14" xfId="12476"/>
    <cellStyle name="20% - Accent3 9 7 2 15" xfId="12477"/>
    <cellStyle name="20% - Accent3 9 7 2 2" xfId="12478"/>
    <cellStyle name="20% - Accent3 9 7 2 2 2" xfId="12479"/>
    <cellStyle name="20% - Accent3 9 7 2 2 2 2" xfId="12480"/>
    <cellStyle name="20% - Accent3 9 7 2 2 3" xfId="12481"/>
    <cellStyle name="20% - Accent3 9 7 2 3" xfId="12482"/>
    <cellStyle name="20% - Accent3 9 7 2 3 2" xfId="12483"/>
    <cellStyle name="20% - Accent3 9 7 2 3 2 2" xfId="12484"/>
    <cellStyle name="20% - Accent3 9 7 2 3 3" xfId="12485"/>
    <cellStyle name="20% - Accent3 9 7 2 4" xfId="12486"/>
    <cellStyle name="20% - Accent3 9 7 2 4 2" xfId="12487"/>
    <cellStyle name="20% - Accent3 9 7 2 5" xfId="12488"/>
    <cellStyle name="20% - Accent3 9 7 2 6" xfId="12489"/>
    <cellStyle name="20% - Accent3 9 7 2 7" xfId="12490"/>
    <cellStyle name="20% - Accent3 9 7 2 8" xfId="12491"/>
    <cellStyle name="20% - Accent3 9 7 2 9" xfId="12492"/>
    <cellStyle name="20% - Accent3 9 7 2_PNF Disclosure Summary 063011" xfId="12493"/>
    <cellStyle name="20% - Accent3 9 7 3" xfId="12494"/>
    <cellStyle name="20% - Accent3 9 7 3 2" xfId="12495"/>
    <cellStyle name="20% - Accent3 9 7 3 2 2" xfId="12496"/>
    <cellStyle name="20% - Accent3 9 7 3 3" xfId="12497"/>
    <cellStyle name="20% - Accent3 9 7 4" xfId="12498"/>
    <cellStyle name="20% - Accent3 9 7 4 2" xfId="12499"/>
    <cellStyle name="20% - Accent3 9 7 4 2 2" xfId="12500"/>
    <cellStyle name="20% - Accent3 9 7 4 3" xfId="12501"/>
    <cellStyle name="20% - Accent3 9 7 5" xfId="12502"/>
    <cellStyle name="20% - Accent3 9 7 5 2" xfId="12503"/>
    <cellStyle name="20% - Accent3 9 7 6" xfId="12504"/>
    <cellStyle name="20% - Accent3 9 7 7" xfId="12505"/>
    <cellStyle name="20% - Accent3 9 7 8" xfId="12506"/>
    <cellStyle name="20% - Accent3 9 7 9" xfId="12507"/>
    <cellStyle name="20% - Accent3 9 7_PNF Disclosure Summary 063011" xfId="12508"/>
    <cellStyle name="20% - Accent3 9 8" xfId="12509"/>
    <cellStyle name="20% - Accent3 9 8 10" xfId="12510"/>
    <cellStyle name="20% - Accent3 9 8 11" xfId="12511"/>
    <cellStyle name="20% - Accent3 9 8 12" xfId="12512"/>
    <cellStyle name="20% - Accent3 9 8 13" xfId="12513"/>
    <cellStyle name="20% - Accent3 9 8 14" xfId="12514"/>
    <cellStyle name="20% - Accent3 9 8 15" xfId="12515"/>
    <cellStyle name="20% - Accent3 9 8 2" xfId="12516"/>
    <cellStyle name="20% - Accent3 9 8 2 2" xfId="12517"/>
    <cellStyle name="20% - Accent3 9 8 2 2 2" xfId="12518"/>
    <cellStyle name="20% - Accent3 9 8 2 3" xfId="12519"/>
    <cellStyle name="20% - Accent3 9 8 3" xfId="12520"/>
    <cellStyle name="20% - Accent3 9 8 3 2" xfId="12521"/>
    <cellStyle name="20% - Accent3 9 8 3 2 2" xfId="12522"/>
    <cellStyle name="20% - Accent3 9 8 3 3" xfId="12523"/>
    <cellStyle name="20% - Accent3 9 8 4" xfId="12524"/>
    <cellStyle name="20% - Accent3 9 8 4 2" xfId="12525"/>
    <cellStyle name="20% - Accent3 9 8 5" xfId="12526"/>
    <cellStyle name="20% - Accent3 9 8 6" xfId="12527"/>
    <cellStyle name="20% - Accent3 9 8 7" xfId="12528"/>
    <cellStyle name="20% - Accent3 9 8 8" xfId="12529"/>
    <cellStyle name="20% - Accent3 9 8 9" xfId="12530"/>
    <cellStyle name="20% - Accent3 9 8_PNF Disclosure Summary 063011" xfId="12531"/>
    <cellStyle name="20% - Accent3 9 9" xfId="12532"/>
    <cellStyle name="20% - Accent3 9 9 2" xfId="12533"/>
    <cellStyle name="20% - Accent3 9 9 2 2" xfId="12534"/>
    <cellStyle name="20% - Accent3 9 9 3" xfId="12535"/>
    <cellStyle name="20% - Accent3 9_PNF Disclosure Summary 063011" xfId="12536"/>
    <cellStyle name="20% - Accent4 10" xfId="12537"/>
    <cellStyle name="20% - Accent4 10 10" xfId="12538"/>
    <cellStyle name="20% - Accent4 10 10 2" xfId="12539"/>
    <cellStyle name="20% - Accent4 10 10 2 2" xfId="12540"/>
    <cellStyle name="20% - Accent4 10 10 3" xfId="12541"/>
    <cellStyle name="20% - Accent4 10 11" xfId="12542"/>
    <cellStyle name="20% - Accent4 10 11 2" xfId="12543"/>
    <cellStyle name="20% - Accent4 10 12" xfId="12544"/>
    <cellStyle name="20% - Accent4 10 13" xfId="12545"/>
    <cellStyle name="20% - Accent4 10 14" xfId="12546"/>
    <cellStyle name="20% - Accent4 10 15" xfId="12547"/>
    <cellStyle name="20% - Accent4 10 16" xfId="12548"/>
    <cellStyle name="20% - Accent4 10 17" xfId="12549"/>
    <cellStyle name="20% - Accent4 10 18" xfId="12550"/>
    <cellStyle name="20% - Accent4 10 19" xfId="12551"/>
    <cellStyle name="20% - Accent4 10 2" xfId="12552"/>
    <cellStyle name="20% - Accent4 10 2 10" xfId="12553"/>
    <cellStyle name="20% - Accent4 10 2 11" xfId="12554"/>
    <cellStyle name="20% - Accent4 10 2 12" xfId="12555"/>
    <cellStyle name="20% - Accent4 10 2 13" xfId="12556"/>
    <cellStyle name="20% - Accent4 10 2 14" xfId="12557"/>
    <cellStyle name="20% - Accent4 10 2 15" xfId="12558"/>
    <cellStyle name="20% - Accent4 10 2 16" xfId="12559"/>
    <cellStyle name="20% - Accent4 10 2 2" xfId="12560"/>
    <cellStyle name="20% - Accent4 10 2 2 10" xfId="12561"/>
    <cellStyle name="20% - Accent4 10 2 2 11" xfId="12562"/>
    <cellStyle name="20% - Accent4 10 2 2 12" xfId="12563"/>
    <cellStyle name="20% - Accent4 10 2 2 13" xfId="12564"/>
    <cellStyle name="20% - Accent4 10 2 2 14" xfId="12565"/>
    <cellStyle name="20% - Accent4 10 2 2 15" xfId="12566"/>
    <cellStyle name="20% - Accent4 10 2 2 2" xfId="12567"/>
    <cellStyle name="20% - Accent4 10 2 2 2 2" xfId="12568"/>
    <cellStyle name="20% - Accent4 10 2 2 2 2 2" xfId="12569"/>
    <cellStyle name="20% - Accent4 10 2 2 2 3" xfId="12570"/>
    <cellStyle name="20% - Accent4 10 2 2 3" xfId="12571"/>
    <cellStyle name="20% - Accent4 10 2 2 3 2" xfId="12572"/>
    <cellStyle name="20% - Accent4 10 2 2 3 2 2" xfId="12573"/>
    <cellStyle name="20% - Accent4 10 2 2 3 3" xfId="12574"/>
    <cellStyle name="20% - Accent4 10 2 2 4" xfId="12575"/>
    <cellStyle name="20% - Accent4 10 2 2 4 2" xfId="12576"/>
    <cellStyle name="20% - Accent4 10 2 2 5" xfId="12577"/>
    <cellStyle name="20% - Accent4 10 2 2 6" xfId="12578"/>
    <cellStyle name="20% - Accent4 10 2 2 7" xfId="12579"/>
    <cellStyle name="20% - Accent4 10 2 2 8" xfId="12580"/>
    <cellStyle name="20% - Accent4 10 2 2 9" xfId="12581"/>
    <cellStyle name="20% - Accent4 10 2 2_PNF Disclosure Summary 063011" xfId="12582"/>
    <cellStyle name="20% - Accent4 10 2 3" xfId="12583"/>
    <cellStyle name="20% - Accent4 10 2 3 2" xfId="12584"/>
    <cellStyle name="20% - Accent4 10 2 3 2 2" xfId="12585"/>
    <cellStyle name="20% - Accent4 10 2 3 3" xfId="12586"/>
    <cellStyle name="20% - Accent4 10 2 4" xfId="12587"/>
    <cellStyle name="20% - Accent4 10 2 4 2" xfId="12588"/>
    <cellStyle name="20% - Accent4 10 2 4 2 2" xfId="12589"/>
    <cellStyle name="20% - Accent4 10 2 4 3" xfId="12590"/>
    <cellStyle name="20% - Accent4 10 2 5" xfId="12591"/>
    <cellStyle name="20% - Accent4 10 2 5 2" xfId="12592"/>
    <cellStyle name="20% - Accent4 10 2 6" xfId="12593"/>
    <cellStyle name="20% - Accent4 10 2 7" xfId="12594"/>
    <cellStyle name="20% - Accent4 10 2 8" xfId="12595"/>
    <cellStyle name="20% - Accent4 10 2 9" xfId="12596"/>
    <cellStyle name="20% - Accent4 10 2_PNF Disclosure Summary 063011" xfId="12597"/>
    <cellStyle name="20% - Accent4 10 20" xfId="12598"/>
    <cellStyle name="20% - Accent4 10 21" xfId="12599"/>
    <cellStyle name="20% - Accent4 10 22" xfId="12600"/>
    <cellStyle name="20% - Accent4 10 3" xfId="12601"/>
    <cellStyle name="20% - Accent4 10 3 10" xfId="12602"/>
    <cellStyle name="20% - Accent4 10 3 11" xfId="12603"/>
    <cellStyle name="20% - Accent4 10 3 12" xfId="12604"/>
    <cellStyle name="20% - Accent4 10 3 13" xfId="12605"/>
    <cellStyle name="20% - Accent4 10 3 14" xfId="12606"/>
    <cellStyle name="20% - Accent4 10 3 15" xfId="12607"/>
    <cellStyle name="20% - Accent4 10 3 16" xfId="12608"/>
    <cellStyle name="20% - Accent4 10 3 2" xfId="12609"/>
    <cellStyle name="20% - Accent4 10 3 2 10" xfId="12610"/>
    <cellStyle name="20% - Accent4 10 3 2 11" xfId="12611"/>
    <cellStyle name="20% - Accent4 10 3 2 12" xfId="12612"/>
    <cellStyle name="20% - Accent4 10 3 2 13" xfId="12613"/>
    <cellStyle name="20% - Accent4 10 3 2 14" xfId="12614"/>
    <cellStyle name="20% - Accent4 10 3 2 15" xfId="12615"/>
    <cellStyle name="20% - Accent4 10 3 2 2" xfId="12616"/>
    <cellStyle name="20% - Accent4 10 3 2 2 2" xfId="12617"/>
    <cellStyle name="20% - Accent4 10 3 2 2 2 2" xfId="12618"/>
    <cellStyle name="20% - Accent4 10 3 2 2 3" xfId="12619"/>
    <cellStyle name="20% - Accent4 10 3 2 3" xfId="12620"/>
    <cellStyle name="20% - Accent4 10 3 2 3 2" xfId="12621"/>
    <cellStyle name="20% - Accent4 10 3 2 3 2 2" xfId="12622"/>
    <cellStyle name="20% - Accent4 10 3 2 3 3" xfId="12623"/>
    <cellStyle name="20% - Accent4 10 3 2 4" xfId="12624"/>
    <cellStyle name="20% - Accent4 10 3 2 4 2" xfId="12625"/>
    <cellStyle name="20% - Accent4 10 3 2 5" xfId="12626"/>
    <cellStyle name="20% - Accent4 10 3 2 6" xfId="12627"/>
    <cellStyle name="20% - Accent4 10 3 2 7" xfId="12628"/>
    <cellStyle name="20% - Accent4 10 3 2 8" xfId="12629"/>
    <cellStyle name="20% - Accent4 10 3 2 9" xfId="12630"/>
    <cellStyle name="20% - Accent4 10 3 2_PNF Disclosure Summary 063011" xfId="12631"/>
    <cellStyle name="20% - Accent4 10 3 3" xfId="12632"/>
    <cellStyle name="20% - Accent4 10 3 3 2" xfId="12633"/>
    <cellStyle name="20% - Accent4 10 3 3 2 2" xfId="12634"/>
    <cellStyle name="20% - Accent4 10 3 3 3" xfId="12635"/>
    <cellStyle name="20% - Accent4 10 3 4" xfId="12636"/>
    <cellStyle name="20% - Accent4 10 3 4 2" xfId="12637"/>
    <cellStyle name="20% - Accent4 10 3 4 2 2" xfId="12638"/>
    <cellStyle name="20% - Accent4 10 3 4 3" xfId="12639"/>
    <cellStyle name="20% - Accent4 10 3 5" xfId="12640"/>
    <cellStyle name="20% - Accent4 10 3 5 2" xfId="12641"/>
    <cellStyle name="20% - Accent4 10 3 6" xfId="12642"/>
    <cellStyle name="20% - Accent4 10 3 7" xfId="12643"/>
    <cellStyle name="20% - Accent4 10 3 8" xfId="12644"/>
    <cellStyle name="20% - Accent4 10 3 9" xfId="12645"/>
    <cellStyle name="20% - Accent4 10 3_PNF Disclosure Summary 063011" xfId="12646"/>
    <cellStyle name="20% - Accent4 10 4" xfId="12647"/>
    <cellStyle name="20% - Accent4 10 4 10" xfId="12648"/>
    <cellStyle name="20% - Accent4 10 4 11" xfId="12649"/>
    <cellStyle name="20% - Accent4 10 4 12" xfId="12650"/>
    <cellStyle name="20% - Accent4 10 4 13" xfId="12651"/>
    <cellStyle name="20% - Accent4 10 4 14" xfId="12652"/>
    <cellStyle name="20% - Accent4 10 4 15" xfId="12653"/>
    <cellStyle name="20% - Accent4 10 4 16" xfId="12654"/>
    <cellStyle name="20% - Accent4 10 4 2" xfId="12655"/>
    <cellStyle name="20% - Accent4 10 4 2 10" xfId="12656"/>
    <cellStyle name="20% - Accent4 10 4 2 11" xfId="12657"/>
    <cellStyle name="20% - Accent4 10 4 2 12" xfId="12658"/>
    <cellStyle name="20% - Accent4 10 4 2 13" xfId="12659"/>
    <cellStyle name="20% - Accent4 10 4 2 14" xfId="12660"/>
    <cellStyle name="20% - Accent4 10 4 2 15" xfId="12661"/>
    <cellStyle name="20% - Accent4 10 4 2 2" xfId="12662"/>
    <cellStyle name="20% - Accent4 10 4 2 2 2" xfId="12663"/>
    <cellStyle name="20% - Accent4 10 4 2 2 2 2" xfId="12664"/>
    <cellStyle name="20% - Accent4 10 4 2 2 3" xfId="12665"/>
    <cellStyle name="20% - Accent4 10 4 2 3" xfId="12666"/>
    <cellStyle name="20% - Accent4 10 4 2 3 2" xfId="12667"/>
    <cellStyle name="20% - Accent4 10 4 2 3 2 2" xfId="12668"/>
    <cellStyle name="20% - Accent4 10 4 2 3 3" xfId="12669"/>
    <cellStyle name="20% - Accent4 10 4 2 4" xfId="12670"/>
    <cellStyle name="20% - Accent4 10 4 2 4 2" xfId="12671"/>
    <cellStyle name="20% - Accent4 10 4 2 5" xfId="12672"/>
    <cellStyle name="20% - Accent4 10 4 2 6" xfId="12673"/>
    <cellStyle name="20% - Accent4 10 4 2 7" xfId="12674"/>
    <cellStyle name="20% - Accent4 10 4 2 8" xfId="12675"/>
    <cellStyle name="20% - Accent4 10 4 2 9" xfId="12676"/>
    <cellStyle name="20% - Accent4 10 4 2_PNF Disclosure Summary 063011" xfId="12677"/>
    <cellStyle name="20% - Accent4 10 4 3" xfId="12678"/>
    <cellStyle name="20% - Accent4 10 4 3 2" xfId="12679"/>
    <cellStyle name="20% - Accent4 10 4 3 2 2" xfId="12680"/>
    <cellStyle name="20% - Accent4 10 4 3 3" xfId="12681"/>
    <cellStyle name="20% - Accent4 10 4 4" xfId="12682"/>
    <cellStyle name="20% - Accent4 10 4 4 2" xfId="12683"/>
    <cellStyle name="20% - Accent4 10 4 4 2 2" xfId="12684"/>
    <cellStyle name="20% - Accent4 10 4 4 3" xfId="12685"/>
    <cellStyle name="20% - Accent4 10 4 5" xfId="12686"/>
    <cellStyle name="20% - Accent4 10 4 5 2" xfId="12687"/>
    <cellStyle name="20% - Accent4 10 4 6" xfId="12688"/>
    <cellStyle name="20% - Accent4 10 4 7" xfId="12689"/>
    <cellStyle name="20% - Accent4 10 4 8" xfId="12690"/>
    <cellStyle name="20% - Accent4 10 4 9" xfId="12691"/>
    <cellStyle name="20% - Accent4 10 4_PNF Disclosure Summary 063011" xfId="12692"/>
    <cellStyle name="20% - Accent4 10 5" xfId="12693"/>
    <cellStyle name="20% - Accent4 10 5 10" xfId="12694"/>
    <cellStyle name="20% - Accent4 10 5 11" xfId="12695"/>
    <cellStyle name="20% - Accent4 10 5 12" xfId="12696"/>
    <cellStyle name="20% - Accent4 10 5 13" xfId="12697"/>
    <cellStyle name="20% - Accent4 10 5 14" xfId="12698"/>
    <cellStyle name="20% - Accent4 10 5 15" xfId="12699"/>
    <cellStyle name="20% - Accent4 10 5 16" xfId="12700"/>
    <cellStyle name="20% - Accent4 10 5 2" xfId="12701"/>
    <cellStyle name="20% - Accent4 10 5 2 10" xfId="12702"/>
    <cellStyle name="20% - Accent4 10 5 2 11" xfId="12703"/>
    <cellStyle name="20% - Accent4 10 5 2 12" xfId="12704"/>
    <cellStyle name="20% - Accent4 10 5 2 13" xfId="12705"/>
    <cellStyle name="20% - Accent4 10 5 2 14" xfId="12706"/>
    <cellStyle name="20% - Accent4 10 5 2 15" xfId="12707"/>
    <cellStyle name="20% - Accent4 10 5 2 2" xfId="12708"/>
    <cellStyle name="20% - Accent4 10 5 2 2 2" xfId="12709"/>
    <cellStyle name="20% - Accent4 10 5 2 2 2 2" xfId="12710"/>
    <cellStyle name="20% - Accent4 10 5 2 2 3" xfId="12711"/>
    <cellStyle name="20% - Accent4 10 5 2 3" xfId="12712"/>
    <cellStyle name="20% - Accent4 10 5 2 3 2" xfId="12713"/>
    <cellStyle name="20% - Accent4 10 5 2 3 2 2" xfId="12714"/>
    <cellStyle name="20% - Accent4 10 5 2 3 3" xfId="12715"/>
    <cellStyle name="20% - Accent4 10 5 2 4" xfId="12716"/>
    <cellStyle name="20% - Accent4 10 5 2 4 2" xfId="12717"/>
    <cellStyle name="20% - Accent4 10 5 2 5" xfId="12718"/>
    <cellStyle name="20% - Accent4 10 5 2 6" xfId="12719"/>
    <cellStyle name="20% - Accent4 10 5 2 7" xfId="12720"/>
    <cellStyle name="20% - Accent4 10 5 2 8" xfId="12721"/>
    <cellStyle name="20% - Accent4 10 5 2 9" xfId="12722"/>
    <cellStyle name="20% - Accent4 10 5 2_PNF Disclosure Summary 063011" xfId="12723"/>
    <cellStyle name="20% - Accent4 10 5 3" xfId="12724"/>
    <cellStyle name="20% - Accent4 10 5 3 2" xfId="12725"/>
    <cellStyle name="20% - Accent4 10 5 3 2 2" xfId="12726"/>
    <cellStyle name="20% - Accent4 10 5 3 3" xfId="12727"/>
    <cellStyle name="20% - Accent4 10 5 4" xfId="12728"/>
    <cellStyle name="20% - Accent4 10 5 4 2" xfId="12729"/>
    <cellStyle name="20% - Accent4 10 5 4 2 2" xfId="12730"/>
    <cellStyle name="20% - Accent4 10 5 4 3" xfId="12731"/>
    <cellStyle name="20% - Accent4 10 5 5" xfId="12732"/>
    <cellStyle name="20% - Accent4 10 5 5 2" xfId="12733"/>
    <cellStyle name="20% - Accent4 10 5 6" xfId="12734"/>
    <cellStyle name="20% - Accent4 10 5 7" xfId="12735"/>
    <cellStyle name="20% - Accent4 10 5 8" xfId="12736"/>
    <cellStyle name="20% - Accent4 10 5 9" xfId="12737"/>
    <cellStyle name="20% - Accent4 10 5_PNF Disclosure Summary 063011" xfId="12738"/>
    <cellStyle name="20% - Accent4 10 6" xfId="12739"/>
    <cellStyle name="20% - Accent4 10 6 10" xfId="12740"/>
    <cellStyle name="20% - Accent4 10 6 11" xfId="12741"/>
    <cellStyle name="20% - Accent4 10 6 12" xfId="12742"/>
    <cellStyle name="20% - Accent4 10 6 13" xfId="12743"/>
    <cellStyle name="20% - Accent4 10 6 14" xfId="12744"/>
    <cellStyle name="20% - Accent4 10 6 15" xfId="12745"/>
    <cellStyle name="20% - Accent4 10 6 16" xfId="12746"/>
    <cellStyle name="20% - Accent4 10 6 2" xfId="12747"/>
    <cellStyle name="20% - Accent4 10 6 2 10" xfId="12748"/>
    <cellStyle name="20% - Accent4 10 6 2 11" xfId="12749"/>
    <cellStyle name="20% - Accent4 10 6 2 12" xfId="12750"/>
    <cellStyle name="20% - Accent4 10 6 2 13" xfId="12751"/>
    <cellStyle name="20% - Accent4 10 6 2 14" xfId="12752"/>
    <cellStyle name="20% - Accent4 10 6 2 15" xfId="12753"/>
    <cellStyle name="20% - Accent4 10 6 2 2" xfId="12754"/>
    <cellStyle name="20% - Accent4 10 6 2 2 2" xfId="12755"/>
    <cellStyle name="20% - Accent4 10 6 2 2 2 2" xfId="12756"/>
    <cellStyle name="20% - Accent4 10 6 2 2 3" xfId="12757"/>
    <cellStyle name="20% - Accent4 10 6 2 3" xfId="12758"/>
    <cellStyle name="20% - Accent4 10 6 2 3 2" xfId="12759"/>
    <cellStyle name="20% - Accent4 10 6 2 3 2 2" xfId="12760"/>
    <cellStyle name="20% - Accent4 10 6 2 3 3" xfId="12761"/>
    <cellStyle name="20% - Accent4 10 6 2 4" xfId="12762"/>
    <cellStyle name="20% - Accent4 10 6 2 4 2" xfId="12763"/>
    <cellStyle name="20% - Accent4 10 6 2 5" xfId="12764"/>
    <cellStyle name="20% - Accent4 10 6 2 6" xfId="12765"/>
    <cellStyle name="20% - Accent4 10 6 2 7" xfId="12766"/>
    <cellStyle name="20% - Accent4 10 6 2 8" xfId="12767"/>
    <cellStyle name="20% - Accent4 10 6 2 9" xfId="12768"/>
    <cellStyle name="20% - Accent4 10 6 2_PNF Disclosure Summary 063011" xfId="12769"/>
    <cellStyle name="20% - Accent4 10 6 3" xfId="12770"/>
    <cellStyle name="20% - Accent4 10 6 3 2" xfId="12771"/>
    <cellStyle name="20% - Accent4 10 6 3 2 2" xfId="12772"/>
    <cellStyle name="20% - Accent4 10 6 3 3" xfId="12773"/>
    <cellStyle name="20% - Accent4 10 6 4" xfId="12774"/>
    <cellStyle name="20% - Accent4 10 6 4 2" xfId="12775"/>
    <cellStyle name="20% - Accent4 10 6 4 2 2" xfId="12776"/>
    <cellStyle name="20% - Accent4 10 6 4 3" xfId="12777"/>
    <cellStyle name="20% - Accent4 10 6 5" xfId="12778"/>
    <cellStyle name="20% - Accent4 10 6 5 2" xfId="12779"/>
    <cellStyle name="20% - Accent4 10 6 6" xfId="12780"/>
    <cellStyle name="20% - Accent4 10 6 7" xfId="12781"/>
    <cellStyle name="20% - Accent4 10 6 8" xfId="12782"/>
    <cellStyle name="20% - Accent4 10 6 9" xfId="12783"/>
    <cellStyle name="20% - Accent4 10 6_PNF Disclosure Summary 063011" xfId="12784"/>
    <cellStyle name="20% - Accent4 10 7" xfId="12785"/>
    <cellStyle name="20% - Accent4 10 7 10" xfId="12786"/>
    <cellStyle name="20% - Accent4 10 7 11" xfId="12787"/>
    <cellStyle name="20% - Accent4 10 7 12" xfId="12788"/>
    <cellStyle name="20% - Accent4 10 7 13" xfId="12789"/>
    <cellStyle name="20% - Accent4 10 7 14" xfId="12790"/>
    <cellStyle name="20% - Accent4 10 7 15" xfId="12791"/>
    <cellStyle name="20% - Accent4 10 7 16" xfId="12792"/>
    <cellStyle name="20% - Accent4 10 7 2" xfId="12793"/>
    <cellStyle name="20% - Accent4 10 7 2 10" xfId="12794"/>
    <cellStyle name="20% - Accent4 10 7 2 11" xfId="12795"/>
    <cellStyle name="20% - Accent4 10 7 2 12" xfId="12796"/>
    <cellStyle name="20% - Accent4 10 7 2 13" xfId="12797"/>
    <cellStyle name="20% - Accent4 10 7 2 14" xfId="12798"/>
    <cellStyle name="20% - Accent4 10 7 2 15" xfId="12799"/>
    <cellStyle name="20% - Accent4 10 7 2 2" xfId="12800"/>
    <cellStyle name="20% - Accent4 10 7 2 2 2" xfId="12801"/>
    <cellStyle name="20% - Accent4 10 7 2 2 2 2" xfId="12802"/>
    <cellStyle name="20% - Accent4 10 7 2 2 3" xfId="12803"/>
    <cellStyle name="20% - Accent4 10 7 2 3" xfId="12804"/>
    <cellStyle name="20% - Accent4 10 7 2 3 2" xfId="12805"/>
    <cellStyle name="20% - Accent4 10 7 2 3 2 2" xfId="12806"/>
    <cellStyle name="20% - Accent4 10 7 2 3 3" xfId="12807"/>
    <cellStyle name="20% - Accent4 10 7 2 4" xfId="12808"/>
    <cellStyle name="20% - Accent4 10 7 2 4 2" xfId="12809"/>
    <cellStyle name="20% - Accent4 10 7 2 5" xfId="12810"/>
    <cellStyle name="20% - Accent4 10 7 2 6" xfId="12811"/>
    <cellStyle name="20% - Accent4 10 7 2 7" xfId="12812"/>
    <cellStyle name="20% - Accent4 10 7 2 8" xfId="12813"/>
    <cellStyle name="20% - Accent4 10 7 2 9" xfId="12814"/>
    <cellStyle name="20% - Accent4 10 7 2_PNF Disclosure Summary 063011" xfId="12815"/>
    <cellStyle name="20% - Accent4 10 7 3" xfId="12816"/>
    <cellStyle name="20% - Accent4 10 7 3 2" xfId="12817"/>
    <cellStyle name="20% - Accent4 10 7 3 2 2" xfId="12818"/>
    <cellStyle name="20% - Accent4 10 7 3 3" xfId="12819"/>
    <cellStyle name="20% - Accent4 10 7 4" xfId="12820"/>
    <cellStyle name="20% - Accent4 10 7 4 2" xfId="12821"/>
    <cellStyle name="20% - Accent4 10 7 4 2 2" xfId="12822"/>
    <cellStyle name="20% - Accent4 10 7 4 3" xfId="12823"/>
    <cellStyle name="20% - Accent4 10 7 5" xfId="12824"/>
    <cellStyle name="20% - Accent4 10 7 5 2" xfId="12825"/>
    <cellStyle name="20% - Accent4 10 7 6" xfId="12826"/>
    <cellStyle name="20% - Accent4 10 7 7" xfId="12827"/>
    <cellStyle name="20% - Accent4 10 7 8" xfId="12828"/>
    <cellStyle name="20% - Accent4 10 7 9" xfId="12829"/>
    <cellStyle name="20% - Accent4 10 7_PNF Disclosure Summary 063011" xfId="12830"/>
    <cellStyle name="20% - Accent4 10 8" xfId="12831"/>
    <cellStyle name="20% - Accent4 10 8 10" xfId="12832"/>
    <cellStyle name="20% - Accent4 10 8 11" xfId="12833"/>
    <cellStyle name="20% - Accent4 10 8 12" xfId="12834"/>
    <cellStyle name="20% - Accent4 10 8 13" xfId="12835"/>
    <cellStyle name="20% - Accent4 10 8 14" xfId="12836"/>
    <cellStyle name="20% - Accent4 10 8 15" xfId="12837"/>
    <cellStyle name="20% - Accent4 10 8 2" xfId="12838"/>
    <cellStyle name="20% - Accent4 10 8 2 2" xfId="12839"/>
    <cellStyle name="20% - Accent4 10 8 2 2 2" xfId="12840"/>
    <cellStyle name="20% - Accent4 10 8 2 3" xfId="12841"/>
    <cellStyle name="20% - Accent4 10 8 3" xfId="12842"/>
    <cellStyle name="20% - Accent4 10 8 3 2" xfId="12843"/>
    <cellStyle name="20% - Accent4 10 8 3 2 2" xfId="12844"/>
    <cellStyle name="20% - Accent4 10 8 3 3" xfId="12845"/>
    <cellStyle name="20% - Accent4 10 8 4" xfId="12846"/>
    <cellStyle name="20% - Accent4 10 8 4 2" xfId="12847"/>
    <cellStyle name="20% - Accent4 10 8 5" xfId="12848"/>
    <cellStyle name="20% - Accent4 10 8 6" xfId="12849"/>
    <cellStyle name="20% - Accent4 10 8 7" xfId="12850"/>
    <cellStyle name="20% - Accent4 10 8 8" xfId="12851"/>
    <cellStyle name="20% - Accent4 10 8 9" xfId="12852"/>
    <cellStyle name="20% - Accent4 10 8_PNF Disclosure Summary 063011" xfId="12853"/>
    <cellStyle name="20% - Accent4 10 9" xfId="12854"/>
    <cellStyle name="20% - Accent4 10 9 2" xfId="12855"/>
    <cellStyle name="20% - Accent4 10 9 2 2" xfId="12856"/>
    <cellStyle name="20% - Accent4 10 9 3" xfId="12857"/>
    <cellStyle name="20% - Accent4 10_PNF Disclosure Summary 063011" xfId="12858"/>
    <cellStyle name="20% - Accent4 11" xfId="12859"/>
    <cellStyle name="20% - Accent4 11 10" xfId="12860"/>
    <cellStyle name="20% - Accent4 11 10 2" xfId="12861"/>
    <cellStyle name="20% - Accent4 11 10 2 2" xfId="12862"/>
    <cellStyle name="20% - Accent4 11 10 3" xfId="12863"/>
    <cellStyle name="20% - Accent4 11 11" xfId="12864"/>
    <cellStyle name="20% - Accent4 11 11 2" xfId="12865"/>
    <cellStyle name="20% - Accent4 11 12" xfId="12866"/>
    <cellStyle name="20% - Accent4 11 13" xfId="12867"/>
    <cellStyle name="20% - Accent4 11 14" xfId="12868"/>
    <cellStyle name="20% - Accent4 11 15" xfId="12869"/>
    <cellStyle name="20% - Accent4 11 16" xfId="12870"/>
    <cellStyle name="20% - Accent4 11 17" xfId="12871"/>
    <cellStyle name="20% - Accent4 11 18" xfId="12872"/>
    <cellStyle name="20% - Accent4 11 19" xfId="12873"/>
    <cellStyle name="20% - Accent4 11 2" xfId="12874"/>
    <cellStyle name="20% - Accent4 11 2 10" xfId="12875"/>
    <cellStyle name="20% - Accent4 11 2 11" xfId="12876"/>
    <cellStyle name="20% - Accent4 11 2 12" xfId="12877"/>
    <cellStyle name="20% - Accent4 11 2 13" xfId="12878"/>
    <cellStyle name="20% - Accent4 11 2 14" xfId="12879"/>
    <cellStyle name="20% - Accent4 11 2 15" xfId="12880"/>
    <cellStyle name="20% - Accent4 11 2 16" xfId="12881"/>
    <cellStyle name="20% - Accent4 11 2 2" xfId="12882"/>
    <cellStyle name="20% - Accent4 11 2 2 10" xfId="12883"/>
    <cellStyle name="20% - Accent4 11 2 2 11" xfId="12884"/>
    <cellStyle name="20% - Accent4 11 2 2 12" xfId="12885"/>
    <cellStyle name="20% - Accent4 11 2 2 13" xfId="12886"/>
    <cellStyle name="20% - Accent4 11 2 2 14" xfId="12887"/>
    <cellStyle name="20% - Accent4 11 2 2 15" xfId="12888"/>
    <cellStyle name="20% - Accent4 11 2 2 2" xfId="12889"/>
    <cellStyle name="20% - Accent4 11 2 2 2 2" xfId="12890"/>
    <cellStyle name="20% - Accent4 11 2 2 2 2 2" xfId="12891"/>
    <cellStyle name="20% - Accent4 11 2 2 2 3" xfId="12892"/>
    <cellStyle name="20% - Accent4 11 2 2 3" xfId="12893"/>
    <cellStyle name="20% - Accent4 11 2 2 3 2" xfId="12894"/>
    <cellStyle name="20% - Accent4 11 2 2 3 2 2" xfId="12895"/>
    <cellStyle name="20% - Accent4 11 2 2 3 3" xfId="12896"/>
    <cellStyle name="20% - Accent4 11 2 2 4" xfId="12897"/>
    <cellStyle name="20% - Accent4 11 2 2 4 2" xfId="12898"/>
    <cellStyle name="20% - Accent4 11 2 2 5" xfId="12899"/>
    <cellStyle name="20% - Accent4 11 2 2 6" xfId="12900"/>
    <cellStyle name="20% - Accent4 11 2 2 7" xfId="12901"/>
    <cellStyle name="20% - Accent4 11 2 2 8" xfId="12902"/>
    <cellStyle name="20% - Accent4 11 2 2 9" xfId="12903"/>
    <cellStyle name="20% - Accent4 11 2 2_PNF Disclosure Summary 063011" xfId="12904"/>
    <cellStyle name="20% - Accent4 11 2 3" xfId="12905"/>
    <cellStyle name="20% - Accent4 11 2 3 2" xfId="12906"/>
    <cellStyle name="20% - Accent4 11 2 3 2 2" xfId="12907"/>
    <cellStyle name="20% - Accent4 11 2 3 3" xfId="12908"/>
    <cellStyle name="20% - Accent4 11 2 4" xfId="12909"/>
    <cellStyle name="20% - Accent4 11 2 4 2" xfId="12910"/>
    <cellStyle name="20% - Accent4 11 2 4 2 2" xfId="12911"/>
    <cellStyle name="20% - Accent4 11 2 4 3" xfId="12912"/>
    <cellStyle name="20% - Accent4 11 2 5" xfId="12913"/>
    <cellStyle name="20% - Accent4 11 2 5 2" xfId="12914"/>
    <cellStyle name="20% - Accent4 11 2 6" xfId="12915"/>
    <cellStyle name="20% - Accent4 11 2 7" xfId="12916"/>
    <cellStyle name="20% - Accent4 11 2 8" xfId="12917"/>
    <cellStyle name="20% - Accent4 11 2 9" xfId="12918"/>
    <cellStyle name="20% - Accent4 11 2_PNF Disclosure Summary 063011" xfId="12919"/>
    <cellStyle name="20% - Accent4 11 20" xfId="12920"/>
    <cellStyle name="20% - Accent4 11 21" xfId="12921"/>
    <cellStyle name="20% - Accent4 11 22" xfId="12922"/>
    <cellStyle name="20% - Accent4 11 3" xfId="12923"/>
    <cellStyle name="20% - Accent4 11 3 10" xfId="12924"/>
    <cellStyle name="20% - Accent4 11 3 11" xfId="12925"/>
    <cellStyle name="20% - Accent4 11 3 12" xfId="12926"/>
    <cellStyle name="20% - Accent4 11 3 13" xfId="12927"/>
    <cellStyle name="20% - Accent4 11 3 14" xfId="12928"/>
    <cellStyle name="20% - Accent4 11 3 15" xfId="12929"/>
    <cellStyle name="20% - Accent4 11 3 16" xfId="12930"/>
    <cellStyle name="20% - Accent4 11 3 2" xfId="12931"/>
    <cellStyle name="20% - Accent4 11 3 2 10" xfId="12932"/>
    <cellStyle name="20% - Accent4 11 3 2 11" xfId="12933"/>
    <cellStyle name="20% - Accent4 11 3 2 12" xfId="12934"/>
    <cellStyle name="20% - Accent4 11 3 2 13" xfId="12935"/>
    <cellStyle name="20% - Accent4 11 3 2 14" xfId="12936"/>
    <cellStyle name="20% - Accent4 11 3 2 15" xfId="12937"/>
    <cellStyle name="20% - Accent4 11 3 2 2" xfId="12938"/>
    <cellStyle name="20% - Accent4 11 3 2 2 2" xfId="12939"/>
    <cellStyle name="20% - Accent4 11 3 2 2 2 2" xfId="12940"/>
    <cellStyle name="20% - Accent4 11 3 2 2 3" xfId="12941"/>
    <cellStyle name="20% - Accent4 11 3 2 3" xfId="12942"/>
    <cellStyle name="20% - Accent4 11 3 2 3 2" xfId="12943"/>
    <cellStyle name="20% - Accent4 11 3 2 3 2 2" xfId="12944"/>
    <cellStyle name="20% - Accent4 11 3 2 3 3" xfId="12945"/>
    <cellStyle name="20% - Accent4 11 3 2 4" xfId="12946"/>
    <cellStyle name="20% - Accent4 11 3 2 4 2" xfId="12947"/>
    <cellStyle name="20% - Accent4 11 3 2 5" xfId="12948"/>
    <cellStyle name="20% - Accent4 11 3 2 6" xfId="12949"/>
    <cellStyle name="20% - Accent4 11 3 2 7" xfId="12950"/>
    <cellStyle name="20% - Accent4 11 3 2 8" xfId="12951"/>
    <cellStyle name="20% - Accent4 11 3 2 9" xfId="12952"/>
    <cellStyle name="20% - Accent4 11 3 2_PNF Disclosure Summary 063011" xfId="12953"/>
    <cellStyle name="20% - Accent4 11 3 3" xfId="12954"/>
    <cellStyle name="20% - Accent4 11 3 3 2" xfId="12955"/>
    <cellStyle name="20% - Accent4 11 3 3 2 2" xfId="12956"/>
    <cellStyle name="20% - Accent4 11 3 3 3" xfId="12957"/>
    <cellStyle name="20% - Accent4 11 3 4" xfId="12958"/>
    <cellStyle name="20% - Accent4 11 3 4 2" xfId="12959"/>
    <cellStyle name="20% - Accent4 11 3 4 2 2" xfId="12960"/>
    <cellStyle name="20% - Accent4 11 3 4 3" xfId="12961"/>
    <cellStyle name="20% - Accent4 11 3 5" xfId="12962"/>
    <cellStyle name="20% - Accent4 11 3 5 2" xfId="12963"/>
    <cellStyle name="20% - Accent4 11 3 6" xfId="12964"/>
    <cellStyle name="20% - Accent4 11 3 7" xfId="12965"/>
    <cellStyle name="20% - Accent4 11 3 8" xfId="12966"/>
    <cellStyle name="20% - Accent4 11 3 9" xfId="12967"/>
    <cellStyle name="20% - Accent4 11 3_PNF Disclosure Summary 063011" xfId="12968"/>
    <cellStyle name="20% - Accent4 11 4" xfId="12969"/>
    <cellStyle name="20% - Accent4 11 4 10" xfId="12970"/>
    <cellStyle name="20% - Accent4 11 4 11" xfId="12971"/>
    <cellStyle name="20% - Accent4 11 4 12" xfId="12972"/>
    <cellStyle name="20% - Accent4 11 4 13" xfId="12973"/>
    <cellStyle name="20% - Accent4 11 4 14" xfId="12974"/>
    <cellStyle name="20% - Accent4 11 4 15" xfId="12975"/>
    <cellStyle name="20% - Accent4 11 4 16" xfId="12976"/>
    <cellStyle name="20% - Accent4 11 4 2" xfId="12977"/>
    <cellStyle name="20% - Accent4 11 4 2 10" xfId="12978"/>
    <cellStyle name="20% - Accent4 11 4 2 11" xfId="12979"/>
    <cellStyle name="20% - Accent4 11 4 2 12" xfId="12980"/>
    <cellStyle name="20% - Accent4 11 4 2 13" xfId="12981"/>
    <cellStyle name="20% - Accent4 11 4 2 14" xfId="12982"/>
    <cellStyle name="20% - Accent4 11 4 2 15" xfId="12983"/>
    <cellStyle name="20% - Accent4 11 4 2 2" xfId="12984"/>
    <cellStyle name="20% - Accent4 11 4 2 2 2" xfId="12985"/>
    <cellStyle name="20% - Accent4 11 4 2 2 2 2" xfId="12986"/>
    <cellStyle name="20% - Accent4 11 4 2 2 3" xfId="12987"/>
    <cellStyle name="20% - Accent4 11 4 2 3" xfId="12988"/>
    <cellStyle name="20% - Accent4 11 4 2 3 2" xfId="12989"/>
    <cellStyle name="20% - Accent4 11 4 2 3 2 2" xfId="12990"/>
    <cellStyle name="20% - Accent4 11 4 2 3 3" xfId="12991"/>
    <cellStyle name="20% - Accent4 11 4 2 4" xfId="12992"/>
    <cellStyle name="20% - Accent4 11 4 2 4 2" xfId="12993"/>
    <cellStyle name="20% - Accent4 11 4 2 5" xfId="12994"/>
    <cellStyle name="20% - Accent4 11 4 2 6" xfId="12995"/>
    <cellStyle name="20% - Accent4 11 4 2 7" xfId="12996"/>
    <cellStyle name="20% - Accent4 11 4 2 8" xfId="12997"/>
    <cellStyle name="20% - Accent4 11 4 2 9" xfId="12998"/>
    <cellStyle name="20% - Accent4 11 4 2_PNF Disclosure Summary 063011" xfId="12999"/>
    <cellStyle name="20% - Accent4 11 4 3" xfId="13000"/>
    <cellStyle name="20% - Accent4 11 4 3 2" xfId="13001"/>
    <cellStyle name="20% - Accent4 11 4 3 2 2" xfId="13002"/>
    <cellStyle name="20% - Accent4 11 4 3 3" xfId="13003"/>
    <cellStyle name="20% - Accent4 11 4 4" xfId="13004"/>
    <cellStyle name="20% - Accent4 11 4 4 2" xfId="13005"/>
    <cellStyle name="20% - Accent4 11 4 4 2 2" xfId="13006"/>
    <cellStyle name="20% - Accent4 11 4 4 3" xfId="13007"/>
    <cellStyle name="20% - Accent4 11 4 5" xfId="13008"/>
    <cellStyle name="20% - Accent4 11 4 5 2" xfId="13009"/>
    <cellStyle name="20% - Accent4 11 4 6" xfId="13010"/>
    <cellStyle name="20% - Accent4 11 4 7" xfId="13011"/>
    <cellStyle name="20% - Accent4 11 4 8" xfId="13012"/>
    <cellStyle name="20% - Accent4 11 4 9" xfId="13013"/>
    <cellStyle name="20% - Accent4 11 4_PNF Disclosure Summary 063011" xfId="13014"/>
    <cellStyle name="20% - Accent4 11 5" xfId="13015"/>
    <cellStyle name="20% - Accent4 11 5 10" xfId="13016"/>
    <cellStyle name="20% - Accent4 11 5 11" xfId="13017"/>
    <cellStyle name="20% - Accent4 11 5 12" xfId="13018"/>
    <cellStyle name="20% - Accent4 11 5 13" xfId="13019"/>
    <cellStyle name="20% - Accent4 11 5 14" xfId="13020"/>
    <cellStyle name="20% - Accent4 11 5 15" xfId="13021"/>
    <cellStyle name="20% - Accent4 11 5 16" xfId="13022"/>
    <cellStyle name="20% - Accent4 11 5 2" xfId="13023"/>
    <cellStyle name="20% - Accent4 11 5 2 10" xfId="13024"/>
    <cellStyle name="20% - Accent4 11 5 2 11" xfId="13025"/>
    <cellStyle name="20% - Accent4 11 5 2 12" xfId="13026"/>
    <cellStyle name="20% - Accent4 11 5 2 13" xfId="13027"/>
    <cellStyle name="20% - Accent4 11 5 2 14" xfId="13028"/>
    <cellStyle name="20% - Accent4 11 5 2 15" xfId="13029"/>
    <cellStyle name="20% - Accent4 11 5 2 2" xfId="13030"/>
    <cellStyle name="20% - Accent4 11 5 2 2 2" xfId="13031"/>
    <cellStyle name="20% - Accent4 11 5 2 2 2 2" xfId="13032"/>
    <cellStyle name="20% - Accent4 11 5 2 2 3" xfId="13033"/>
    <cellStyle name="20% - Accent4 11 5 2 3" xfId="13034"/>
    <cellStyle name="20% - Accent4 11 5 2 3 2" xfId="13035"/>
    <cellStyle name="20% - Accent4 11 5 2 3 2 2" xfId="13036"/>
    <cellStyle name="20% - Accent4 11 5 2 3 3" xfId="13037"/>
    <cellStyle name="20% - Accent4 11 5 2 4" xfId="13038"/>
    <cellStyle name="20% - Accent4 11 5 2 4 2" xfId="13039"/>
    <cellStyle name="20% - Accent4 11 5 2 5" xfId="13040"/>
    <cellStyle name="20% - Accent4 11 5 2 6" xfId="13041"/>
    <cellStyle name="20% - Accent4 11 5 2 7" xfId="13042"/>
    <cellStyle name="20% - Accent4 11 5 2 8" xfId="13043"/>
    <cellStyle name="20% - Accent4 11 5 2 9" xfId="13044"/>
    <cellStyle name="20% - Accent4 11 5 2_PNF Disclosure Summary 063011" xfId="13045"/>
    <cellStyle name="20% - Accent4 11 5 3" xfId="13046"/>
    <cellStyle name="20% - Accent4 11 5 3 2" xfId="13047"/>
    <cellStyle name="20% - Accent4 11 5 3 2 2" xfId="13048"/>
    <cellStyle name="20% - Accent4 11 5 3 3" xfId="13049"/>
    <cellStyle name="20% - Accent4 11 5 4" xfId="13050"/>
    <cellStyle name="20% - Accent4 11 5 4 2" xfId="13051"/>
    <cellStyle name="20% - Accent4 11 5 4 2 2" xfId="13052"/>
    <cellStyle name="20% - Accent4 11 5 4 3" xfId="13053"/>
    <cellStyle name="20% - Accent4 11 5 5" xfId="13054"/>
    <cellStyle name="20% - Accent4 11 5 5 2" xfId="13055"/>
    <cellStyle name="20% - Accent4 11 5 6" xfId="13056"/>
    <cellStyle name="20% - Accent4 11 5 7" xfId="13057"/>
    <cellStyle name="20% - Accent4 11 5 8" xfId="13058"/>
    <cellStyle name="20% - Accent4 11 5 9" xfId="13059"/>
    <cellStyle name="20% - Accent4 11 5_PNF Disclosure Summary 063011" xfId="13060"/>
    <cellStyle name="20% - Accent4 11 6" xfId="13061"/>
    <cellStyle name="20% - Accent4 11 6 10" xfId="13062"/>
    <cellStyle name="20% - Accent4 11 6 11" xfId="13063"/>
    <cellStyle name="20% - Accent4 11 6 12" xfId="13064"/>
    <cellStyle name="20% - Accent4 11 6 13" xfId="13065"/>
    <cellStyle name="20% - Accent4 11 6 14" xfId="13066"/>
    <cellStyle name="20% - Accent4 11 6 15" xfId="13067"/>
    <cellStyle name="20% - Accent4 11 6 16" xfId="13068"/>
    <cellStyle name="20% - Accent4 11 6 2" xfId="13069"/>
    <cellStyle name="20% - Accent4 11 6 2 10" xfId="13070"/>
    <cellStyle name="20% - Accent4 11 6 2 11" xfId="13071"/>
    <cellStyle name="20% - Accent4 11 6 2 12" xfId="13072"/>
    <cellStyle name="20% - Accent4 11 6 2 13" xfId="13073"/>
    <cellStyle name="20% - Accent4 11 6 2 14" xfId="13074"/>
    <cellStyle name="20% - Accent4 11 6 2 15" xfId="13075"/>
    <cellStyle name="20% - Accent4 11 6 2 2" xfId="13076"/>
    <cellStyle name="20% - Accent4 11 6 2 2 2" xfId="13077"/>
    <cellStyle name="20% - Accent4 11 6 2 2 2 2" xfId="13078"/>
    <cellStyle name="20% - Accent4 11 6 2 2 3" xfId="13079"/>
    <cellStyle name="20% - Accent4 11 6 2 3" xfId="13080"/>
    <cellStyle name="20% - Accent4 11 6 2 3 2" xfId="13081"/>
    <cellStyle name="20% - Accent4 11 6 2 3 2 2" xfId="13082"/>
    <cellStyle name="20% - Accent4 11 6 2 3 3" xfId="13083"/>
    <cellStyle name="20% - Accent4 11 6 2 4" xfId="13084"/>
    <cellStyle name="20% - Accent4 11 6 2 4 2" xfId="13085"/>
    <cellStyle name="20% - Accent4 11 6 2 5" xfId="13086"/>
    <cellStyle name="20% - Accent4 11 6 2 6" xfId="13087"/>
    <cellStyle name="20% - Accent4 11 6 2 7" xfId="13088"/>
    <cellStyle name="20% - Accent4 11 6 2 8" xfId="13089"/>
    <cellStyle name="20% - Accent4 11 6 2 9" xfId="13090"/>
    <cellStyle name="20% - Accent4 11 6 2_PNF Disclosure Summary 063011" xfId="13091"/>
    <cellStyle name="20% - Accent4 11 6 3" xfId="13092"/>
    <cellStyle name="20% - Accent4 11 6 3 2" xfId="13093"/>
    <cellStyle name="20% - Accent4 11 6 3 2 2" xfId="13094"/>
    <cellStyle name="20% - Accent4 11 6 3 3" xfId="13095"/>
    <cellStyle name="20% - Accent4 11 6 4" xfId="13096"/>
    <cellStyle name="20% - Accent4 11 6 4 2" xfId="13097"/>
    <cellStyle name="20% - Accent4 11 6 4 2 2" xfId="13098"/>
    <cellStyle name="20% - Accent4 11 6 4 3" xfId="13099"/>
    <cellStyle name="20% - Accent4 11 6 5" xfId="13100"/>
    <cellStyle name="20% - Accent4 11 6 5 2" xfId="13101"/>
    <cellStyle name="20% - Accent4 11 6 6" xfId="13102"/>
    <cellStyle name="20% - Accent4 11 6 7" xfId="13103"/>
    <cellStyle name="20% - Accent4 11 6 8" xfId="13104"/>
    <cellStyle name="20% - Accent4 11 6 9" xfId="13105"/>
    <cellStyle name="20% - Accent4 11 6_PNF Disclosure Summary 063011" xfId="13106"/>
    <cellStyle name="20% - Accent4 11 7" xfId="13107"/>
    <cellStyle name="20% - Accent4 11 7 10" xfId="13108"/>
    <cellStyle name="20% - Accent4 11 7 11" xfId="13109"/>
    <cellStyle name="20% - Accent4 11 7 12" xfId="13110"/>
    <cellStyle name="20% - Accent4 11 7 13" xfId="13111"/>
    <cellStyle name="20% - Accent4 11 7 14" xfId="13112"/>
    <cellStyle name="20% - Accent4 11 7 15" xfId="13113"/>
    <cellStyle name="20% - Accent4 11 7 16" xfId="13114"/>
    <cellStyle name="20% - Accent4 11 7 2" xfId="13115"/>
    <cellStyle name="20% - Accent4 11 7 2 10" xfId="13116"/>
    <cellStyle name="20% - Accent4 11 7 2 11" xfId="13117"/>
    <cellStyle name="20% - Accent4 11 7 2 12" xfId="13118"/>
    <cellStyle name="20% - Accent4 11 7 2 13" xfId="13119"/>
    <cellStyle name="20% - Accent4 11 7 2 14" xfId="13120"/>
    <cellStyle name="20% - Accent4 11 7 2 15" xfId="13121"/>
    <cellStyle name="20% - Accent4 11 7 2 2" xfId="13122"/>
    <cellStyle name="20% - Accent4 11 7 2 2 2" xfId="13123"/>
    <cellStyle name="20% - Accent4 11 7 2 2 2 2" xfId="13124"/>
    <cellStyle name="20% - Accent4 11 7 2 2 3" xfId="13125"/>
    <cellStyle name="20% - Accent4 11 7 2 3" xfId="13126"/>
    <cellStyle name="20% - Accent4 11 7 2 3 2" xfId="13127"/>
    <cellStyle name="20% - Accent4 11 7 2 3 2 2" xfId="13128"/>
    <cellStyle name="20% - Accent4 11 7 2 3 3" xfId="13129"/>
    <cellStyle name="20% - Accent4 11 7 2 4" xfId="13130"/>
    <cellStyle name="20% - Accent4 11 7 2 4 2" xfId="13131"/>
    <cellStyle name="20% - Accent4 11 7 2 5" xfId="13132"/>
    <cellStyle name="20% - Accent4 11 7 2 6" xfId="13133"/>
    <cellStyle name="20% - Accent4 11 7 2 7" xfId="13134"/>
    <cellStyle name="20% - Accent4 11 7 2 8" xfId="13135"/>
    <cellStyle name="20% - Accent4 11 7 2 9" xfId="13136"/>
    <cellStyle name="20% - Accent4 11 7 2_PNF Disclosure Summary 063011" xfId="13137"/>
    <cellStyle name="20% - Accent4 11 7 3" xfId="13138"/>
    <cellStyle name="20% - Accent4 11 7 3 2" xfId="13139"/>
    <cellStyle name="20% - Accent4 11 7 3 2 2" xfId="13140"/>
    <cellStyle name="20% - Accent4 11 7 3 3" xfId="13141"/>
    <cellStyle name="20% - Accent4 11 7 4" xfId="13142"/>
    <cellStyle name="20% - Accent4 11 7 4 2" xfId="13143"/>
    <cellStyle name="20% - Accent4 11 7 4 2 2" xfId="13144"/>
    <cellStyle name="20% - Accent4 11 7 4 3" xfId="13145"/>
    <cellStyle name="20% - Accent4 11 7 5" xfId="13146"/>
    <cellStyle name="20% - Accent4 11 7 5 2" xfId="13147"/>
    <cellStyle name="20% - Accent4 11 7 6" xfId="13148"/>
    <cellStyle name="20% - Accent4 11 7 7" xfId="13149"/>
    <cellStyle name="20% - Accent4 11 7 8" xfId="13150"/>
    <cellStyle name="20% - Accent4 11 7 9" xfId="13151"/>
    <cellStyle name="20% - Accent4 11 7_PNF Disclosure Summary 063011" xfId="13152"/>
    <cellStyle name="20% - Accent4 11 8" xfId="13153"/>
    <cellStyle name="20% - Accent4 11 8 10" xfId="13154"/>
    <cellStyle name="20% - Accent4 11 8 11" xfId="13155"/>
    <cellStyle name="20% - Accent4 11 8 12" xfId="13156"/>
    <cellStyle name="20% - Accent4 11 8 13" xfId="13157"/>
    <cellStyle name="20% - Accent4 11 8 14" xfId="13158"/>
    <cellStyle name="20% - Accent4 11 8 15" xfId="13159"/>
    <cellStyle name="20% - Accent4 11 8 2" xfId="13160"/>
    <cellStyle name="20% - Accent4 11 8 2 2" xfId="13161"/>
    <cellStyle name="20% - Accent4 11 8 2 2 2" xfId="13162"/>
    <cellStyle name="20% - Accent4 11 8 2 3" xfId="13163"/>
    <cellStyle name="20% - Accent4 11 8 3" xfId="13164"/>
    <cellStyle name="20% - Accent4 11 8 3 2" xfId="13165"/>
    <cellStyle name="20% - Accent4 11 8 3 2 2" xfId="13166"/>
    <cellStyle name="20% - Accent4 11 8 3 3" xfId="13167"/>
    <cellStyle name="20% - Accent4 11 8 4" xfId="13168"/>
    <cellStyle name="20% - Accent4 11 8 4 2" xfId="13169"/>
    <cellStyle name="20% - Accent4 11 8 5" xfId="13170"/>
    <cellStyle name="20% - Accent4 11 8 6" xfId="13171"/>
    <cellStyle name="20% - Accent4 11 8 7" xfId="13172"/>
    <cellStyle name="20% - Accent4 11 8 8" xfId="13173"/>
    <cellStyle name="20% - Accent4 11 8 9" xfId="13174"/>
    <cellStyle name="20% - Accent4 11 8_PNF Disclosure Summary 063011" xfId="13175"/>
    <cellStyle name="20% - Accent4 11 9" xfId="13176"/>
    <cellStyle name="20% - Accent4 11 9 2" xfId="13177"/>
    <cellStyle name="20% - Accent4 11 9 2 2" xfId="13178"/>
    <cellStyle name="20% - Accent4 11 9 3" xfId="13179"/>
    <cellStyle name="20% - Accent4 11_PNF Disclosure Summary 063011" xfId="13180"/>
    <cellStyle name="20% - Accent4 12" xfId="13181"/>
    <cellStyle name="20% - Accent4 12 10" xfId="13182"/>
    <cellStyle name="20% - Accent4 12 10 2" xfId="13183"/>
    <cellStyle name="20% - Accent4 12 10 2 2" xfId="13184"/>
    <cellStyle name="20% - Accent4 12 10 3" xfId="13185"/>
    <cellStyle name="20% - Accent4 12 11" xfId="13186"/>
    <cellStyle name="20% - Accent4 12 11 2" xfId="13187"/>
    <cellStyle name="20% - Accent4 12 12" xfId="13188"/>
    <cellStyle name="20% - Accent4 12 13" xfId="13189"/>
    <cellStyle name="20% - Accent4 12 14" xfId="13190"/>
    <cellStyle name="20% - Accent4 12 15" xfId="13191"/>
    <cellStyle name="20% - Accent4 12 16" xfId="13192"/>
    <cellStyle name="20% - Accent4 12 17" xfId="13193"/>
    <cellStyle name="20% - Accent4 12 18" xfId="13194"/>
    <cellStyle name="20% - Accent4 12 19" xfId="13195"/>
    <cellStyle name="20% - Accent4 12 2" xfId="13196"/>
    <cellStyle name="20% - Accent4 12 2 10" xfId="13197"/>
    <cellStyle name="20% - Accent4 12 2 11" xfId="13198"/>
    <cellStyle name="20% - Accent4 12 2 12" xfId="13199"/>
    <cellStyle name="20% - Accent4 12 2 13" xfId="13200"/>
    <cellStyle name="20% - Accent4 12 2 14" xfId="13201"/>
    <cellStyle name="20% - Accent4 12 2 15" xfId="13202"/>
    <cellStyle name="20% - Accent4 12 2 16" xfId="13203"/>
    <cellStyle name="20% - Accent4 12 2 2" xfId="13204"/>
    <cellStyle name="20% - Accent4 12 2 2 10" xfId="13205"/>
    <cellStyle name="20% - Accent4 12 2 2 11" xfId="13206"/>
    <cellStyle name="20% - Accent4 12 2 2 12" xfId="13207"/>
    <cellStyle name="20% - Accent4 12 2 2 13" xfId="13208"/>
    <cellStyle name="20% - Accent4 12 2 2 14" xfId="13209"/>
    <cellStyle name="20% - Accent4 12 2 2 15" xfId="13210"/>
    <cellStyle name="20% - Accent4 12 2 2 2" xfId="13211"/>
    <cellStyle name="20% - Accent4 12 2 2 2 2" xfId="13212"/>
    <cellStyle name="20% - Accent4 12 2 2 2 2 2" xfId="13213"/>
    <cellStyle name="20% - Accent4 12 2 2 2 3" xfId="13214"/>
    <cellStyle name="20% - Accent4 12 2 2 3" xfId="13215"/>
    <cellStyle name="20% - Accent4 12 2 2 3 2" xfId="13216"/>
    <cellStyle name="20% - Accent4 12 2 2 3 2 2" xfId="13217"/>
    <cellStyle name="20% - Accent4 12 2 2 3 3" xfId="13218"/>
    <cellStyle name="20% - Accent4 12 2 2 4" xfId="13219"/>
    <cellStyle name="20% - Accent4 12 2 2 4 2" xfId="13220"/>
    <cellStyle name="20% - Accent4 12 2 2 5" xfId="13221"/>
    <cellStyle name="20% - Accent4 12 2 2 6" xfId="13222"/>
    <cellStyle name="20% - Accent4 12 2 2 7" xfId="13223"/>
    <cellStyle name="20% - Accent4 12 2 2 8" xfId="13224"/>
    <cellStyle name="20% - Accent4 12 2 2 9" xfId="13225"/>
    <cellStyle name="20% - Accent4 12 2 2_PNF Disclosure Summary 063011" xfId="13226"/>
    <cellStyle name="20% - Accent4 12 2 3" xfId="13227"/>
    <cellStyle name="20% - Accent4 12 2 3 2" xfId="13228"/>
    <cellStyle name="20% - Accent4 12 2 3 2 2" xfId="13229"/>
    <cellStyle name="20% - Accent4 12 2 3 3" xfId="13230"/>
    <cellStyle name="20% - Accent4 12 2 4" xfId="13231"/>
    <cellStyle name="20% - Accent4 12 2 4 2" xfId="13232"/>
    <cellStyle name="20% - Accent4 12 2 4 2 2" xfId="13233"/>
    <cellStyle name="20% - Accent4 12 2 4 3" xfId="13234"/>
    <cellStyle name="20% - Accent4 12 2 5" xfId="13235"/>
    <cellStyle name="20% - Accent4 12 2 5 2" xfId="13236"/>
    <cellStyle name="20% - Accent4 12 2 6" xfId="13237"/>
    <cellStyle name="20% - Accent4 12 2 7" xfId="13238"/>
    <cellStyle name="20% - Accent4 12 2 8" xfId="13239"/>
    <cellStyle name="20% - Accent4 12 2 9" xfId="13240"/>
    <cellStyle name="20% - Accent4 12 2_PNF Disclosure Summary 063011" xfId="13241"/>
    <cellStyle name="20% - Accent4 12 20" xfId="13242"/>
    <cellStyle name="20% - Accent4 12 21" xfId="13243"/>
    <cellStyle name="20% - Accent4 12 22" xfId="13244"/>
    <cellStyle name="20% - Accent4 12 3" xfId="13245"/>
    <cellStyle name="20% - Accent4 12 3 10" xfId="13246"/>
    <cellStyle name="20% - Accent4 12 3 11" xfId="13247"/>
    <cellStyle name="20% - Accent4 12 3 12" xfId="13248"/>
    <cellStyle name="20% - Accent4 12 3 13" xfId="13249"/>
    <cellStyle name="20% - Accent4 12 3 14" xfId="13250"/>
    <cellStyle name="20% - Accent4 12 3 15" xfId="13251"/>
    <cellStyle name="20% - Accent4 12 3 16" xfId="13252"/>
    <cellStyle name="20% - Accent4 12 3 2" xfId="13253"/>
    <cellStyle name="20% - Accent4 12 3 2 10" xfId="13254"/>
    <cellStyle name="20% - Accent4 12 3 2 11" xfId="13255"/>
    <cellStyle name="20% - Accent4 12 3 2 12" xfId="13256"/>
    <cellStyle name="20% - Accent4 12 3 2 13" xfId="13257"/>
    <cellStyle name="20% - Accent4 12 3 2 14" xfId="13258"/>
    <cellStyle name="20% - Accent4 12 3 2 15" xfId="13259"/>
    <cellStyle name="20% - Accent4 12 3 2 2" xfId="13260"/>
    <cellStyle name="20% - Accent4 12 3 2 2 2" xfId="13261"/>
    <cellStyle name="20% - Accent4 12 3 2 2 2 2" xfId="13262"/>
    <cellStyle name="20% - Accent4 12 3 2 2 3" xfId="13263"/>
    <cellStyle name="20% - Accent4 12 3 2 3" xfId="13264"/>
    <cellStyle name="20% - Accent4 12 3 2 3 2" xfId="13265"/>
    <cellStyle name="20% - Accent4 12 3 2 3 2 2" xfId="13266"/>
    <cellStyle name="20% - Accent4 12 3 2 3 3" xfId="13267"/>
    <cellStyle name="20% - Accent4 12 3 2 4" xfId="13268"/>
    <cellStyle name="20% - Accent4 12 3 2 4 2" xfId="13269"/>
    <cellStyle name="20% - Accent4 12 3 2 5" xfId="13270"/>
    <cellStyle name="20% - Accent4 12 3 2 6" xfId="13271"/>
    <cellStyle name="20% - Accent4 12 3 2 7" xfId="13272"/>
    <cellStyle name="20% - Accent4 12 3 2 8" xfId="13273"/>
    <cellStyle name="20% - Accent4 12 3 2 9" xfId="13274"/>
    <cellStyle name="20% - Accent4 12 3 2_PNF Disclosure Summary 063011" xfId="13275"/>
    <cellStyle name="20% - Accent4 12 3 3" xfId="13276"/>
    <cellStyle name="20% - Accent4 12 3 3 2" xfId="13277"/>
    <cellStyle name="20% - Accent4 12 3 3 2 2" xfId="13278"/>
    <cellStyle name="20% - Accent4 12 3 3 3" xfId="13279"/>
    <cellStyle name="20% - Accent4 12 3 4" xfId="13280"/>
    <cellStyle name="20% - Accent4 12 3 4 2" xfId="13281"/>
    <cellStyle name="20% - Accent4 12 3 4 2 2" xfId="13282"/>
    <cellStyle name="20% - Accent4 12 3 4 3" xfId="13283"/>
    <cellStyle name="20% - Accent4 12 3 5" xfId="13284"/>
    <cellStyle name="20% - Accent4 12 3 5 2" xfId="13285"/>
    <cellStyle name="20% - Accent4 12 3 6" xfId="13286"/>
    <cellStyle name="20% - Accent4 12 3 7" xfId="13287"/>
    <cellStyle name="20% - Accent4 12 3 8" xfId="13288"/>
    <cellStyle name="20% - Accent4 12 3 9" xfId="13289"/>
    <cellStyle name="20% - Accent4 12 3_PNF Disclosure Summary 063011" xfId="13290"/>
    <cellStyle name="20% - Accent4 12 4" xfId="13291"/>
    <cellStyle name="20% - Accent4 12 4 10" xfId="13292"/>
    <cellStyle name="20% - Accent4 12 4 11" xfId="13293"/>
    <cellStyle name="20% - Accent4 12 4 12" xfId="13294"/>
    <cellStyle name="20% - Accent4 12 4 13" xfId="13295"/>
    <cellStyle name="20% - Accent4 12 4 14" xfId="13296"/>
    <cellStyle name="20% - Accent4 12 4 15" xfId="13297"/>
    <cellStyle name="20% - Accent4 12 4 16" xfId="13298"/>
    <cellStyle name="20% - Accent4 12 4 2" xfId="13299"/>
    <cellStyle name="20% - Accent4 12 4 2 10" xfId="13300"/>
    <cellStyle name="20% - Accent4 12 4 2 11" xfId="13301"/>
    <cellStyle name="20% - Accent4 12 4 2 12" xfId="13302"/>
    <cellStyle name="20% - Accent4 12 4 2 13" xfId="13303"/>
    <cellStyle name="20% - Accent4 12 4 2 14" xfId="13304"/>
    <cellStyle name="20% - Accent4 12 4 2 15" xfId="13305"/>
    <cellStyle name="20% - Accent4 12 4 2 2" xfId="13306"/>
    <cellStyle name="20% - Accent4 12 4 2 2 2" xfId="13307"/>
    <cellStyle name="20% - Accent4 12 4 2 2 2 2" xfId="13308"/>
    <cellStyle name="20% - Accent4 12 4 2 2 3" xfId="13309"/>
    <cellStyle name="20% - Accent4 12 4 2 3" xfId="13310"/>
    <cellStyle name="20% - Accent4 12 4 2 3 2" xfId="13311"/>
    <cellStyle name="20% - Accent4 12 4 2 3 2 2" xfId="13312"/>
    <cellStyle name="20% - Accent4 12 4 2 3 3" xfId="13313"/>
    <cellStyle name="20% - Accent4 12 4 2 4" xfId="13314"/>
    <cellStyle name="20% - Accent4 12 4 2 4 2" xfId="13315"/>
    <cellStyle name="20% - Accent4 12 4 2 5" xfId="13316"/>
    <cellStyle name="20% - Accent4 12 4 2 6" xfId="13317"/>
    <cellStyle name="20% - Accent4 12 4 2 7" xfId="13318"/>
    <cellStyle name="20% - Accent4 12 4 2 8" xfId="13319"/>
    <cellStyle name="20% - Accent4 12 4 2 9" xfId="13320"/>
    <cellStyle name="20% - Accent4 12 4 2_PNF Disclosure Summary 063011" xfId="13321"/>
    <cellStyle name="20% - Accent4 12 4 3" xfId="13322"/>
    <cellStyle name="20% - Accent4 12 4 3 2" xfId="13323"/>
    <cellStyle name="20% - Accent4 12 4 3 2 2" xfId="13324"/>
    <cellStyle name="20% - Accent4 12 4 3 3" xfId="13325"/>
    <cellStyle name="20% - Accent4 12 4 4" xfId="13326"/>
    <cellStyle name="20% - Accent4 12 4 4 2" xfId="13327"/>
    <cellStyle name="20% - Accent4 12 4 4 2 2" xfId="13328"/>
    <cellStyle name="20% - Accent4 12 4 4 3" xfId="13329"/>
    <cellStyle name="20% - Accent4 12 4 5" xfId="13330"/>
    <cellStyle name="20% - Accent4 12 4 5 2" xfId="13331"/>
    <cellStyle name="20% - Accent4 12 4 6" xfId="13332"/>
    <cellStyle name="20% - Accent4 12 4 7" xfId="13333"/>
    <cellStyle name="20% - Accent4 12 4 8" xfId="13334"/>
    <cellStyle name="20% - Accent4 12 4 9" xfId="13335"/>
    <cellStyle name="20% - Accent4 12 4_PNF Disclosure Summary 063011" xfId="13336"/>
    <cellStyle name="20% - Accent4 12 5" xfId="13337"/>
    <cellStyle name="20% - Accent4 12 5 10" xfId="13338"/>
    <cellStyle name="20% - Accent4 12 5 11" xfId="13339"/>
    <cellStyle name="20% - Accent4 12 5 12" xfId="13340"/>
    <cellStyle name="20% - Accent4 12 5 13" xfId="13341"/>
    <cellStyle name="20% - Accent4 12 5 14" xfId="13342"/>
    <cellStyle name="20% - Accent4 12 5 15" xfId="13343"/>
    <cellStyle name="20% - Accent4 12 5 16" xfId="13344"/>
    <cellStyle name="20% - Accent4 12 5 2" xfId="13345"/>
    <cellStyle name="20% - Accent4 12 5 2 10" xfId="13346"/>
    <cellStyle name="20% - Accent4 12 5 2 11" xfId="13347"/>
    <cellStyle name="20% - Accent4 12 5 2 12" xfId="13348"/>
    <cellStyle name="20% - Accent4 12 5 2 13" xfId="13349"/>
    <cellStyle name="20% - Accent4 12 5 2 14" xfId="13350"/>
    <cellStyle name="20% - Accent4 12 5 2 15" xfId="13351"/>
    <cellStyle name="20% - Accent4 12 5 2 2" xfId="13352"/>
    <cellStyle name="20% - Accent4 12 5 2 2 2" xfId="13353"/>
    <cellStyle name="20% - Accent4 12 5 2 2 2 2" xfId="13354"/>
    <cellStyle name="20% - Accent4 12 5 2 2 3" xfId="13355"/>
    <cellStyle name="20% - Accent4 12 5 2 3" xfId="13356"/>
    <cellStyle name="20% - Accent4 12 5 2 3 2" xfId="13357"/>
    <cellStyle name="20% - Accent4 12 5 2 3 2 2" xfId="13358"/>
    <cellStyle name="20% - Accent4 12 5 2 3 3" xfId="13359"/>
    <cellStyle name="20% - Accent4 12 5 2 4" xfId="13360"/>
    <cellStyle name="20% - Accent4 12 5 2 4 2" xfId="13361"/>
    <cellStyle name="20% - Accent4 12 5 2 5" xfId="13362"/>
    <cellStyle name="20% - Accent4 12 5 2 6" xfId="13363"/>
    <cellStyle name="20% - Accent4 12 5 2 7" xfId="13364"/>
    <cellStyle name="20% - Accent4 12 5 2 8" xfId="13365"/>
    <cellStyle name="20% - Accent4 12 5 2 9" xfId="13366"/>
    <cellStyle name="20% - Accent4 12 5 2_PNF Disclosure Summary 063011" xfId="13367"/>
    <cellStyle name="20% - Accent4 12 5 3" xfId="13368"/>
    <cellStyle name="20% - Accent4 12 5 3 2" xfId="13369"/>
    <cellStyle name="20% - Accent4 12 5 3 2 2" xfId="13370"/>
    <cellStyle name="20% - Accent4 12 5 3 3" xfId="13371"/>
    <cellStyle name="20% - Accent4 12 5 4" xfId="13372"/>
    <cellStyle name="20% - Accent4 12 5 4 2" xfId="13373"/>
    <cellStyle name="20% - Accent4 12 5 4 2 2" xfId="13374"/>
    <cellStyle name="20% - Accent4 12 5 4 3" xfId="13375"/>
    <cellStyle name="20% - Accent4 12 5 5" xfId="13376"/>
    <cellStyle name="20% - Accent4 12 5 5 2" xfId="13377"/>
    <cellStyle name="20% - Accent4 12 5 6" xfId="13378"/>
    <cellStyle name="20% - Accent4 12 5 7" xfId="13379"/>
    <cellStyle name="20% - Accent4 12 5 8" xfId="13380"/>
    <cellStyle name="20% - Accent4 12 5 9" xfId="13381"/>
    <cellStyle name="20% - Accent4 12 5_PNF Disclosure Summary 063011" xfId="13382"/>
    <cellStyle name="20% - Accent4 12 6" xfId="13383"/>
    <cellStyle name="20% - Accent4 12 6 10" xfId="13384"/>
    <cellStyle name="20% - Accent4 12 6 11" xfId="13385"/>
    <cellStyle name="20% - Accent4 12 6 12" xfId="13386"/>
    <cellStyle name="20% - Accent4 12 6 13" xfId="13387"/>
    <cellStyle name="20% - Accent4 12 6 14" xfId="13388"/>
    <cellStyle name="20% - Accent4 12 6 15" xfId="13389"/>
    <cellStyle name="20% - Accent4 12 6 16" xfId="13390"/>
    <cellStyle name="20% - Accent4 12 6 2" xfId="13391"/>
    <cellStyle name="20% - Accent4 12 6 2 10" xfId="13392"/>
    <cellStyle name="20% - Accent4 12 6 2 11" xfId="13393"/>
    <cellStyle name="20% - Accent4 12 6 2 12" xfId="13394"/>
    <cellStyle name="20% - Accent4 12 6 2 13" xfId="13395"/>
    <cellStyle name="20% - Accent4 12 6 2 14" xfId="13396"/>
    <cellStyle name="20% - Accent4 12 6 2 15" xfId="13397"/>
    <cellStyle name="20% - Accent4 12 6 2 2" xfId="13398"/>
    <cellStyle name="20% - Accent4 12 6 2 2 2" xfId="13399"/>
    <cellStyle name="20% - Accent4 12 6 2 2 2 2" xfId="13400"/>
    <cellStyle name="20% - Accent4 12 6 2 2 3" xfId="13401"/>
    <cellStyle name="20% - Accent4 12 6 2 3" xfId="13402"/>
    <cellStyle name="20% - Accent4 12 6 2 3 2" xfId="13403"/>
    <cellStyle name="20% - Accent4 12 6 2 3 2 2" xfId="13404"/>
    <cellStyle name="20% - Accent4 12 6 2 3 3" xfId="13405"/>
    <cellStyle name="20% - Accent4 12 6 2 4" xfId="13406"/>
    <cellStyle name="20% - Accent4 12 6 2 4 2" xfId="13407"/>
    <cellStyle name="20% - Accent4 12 6 2 5" xfId="13408"/>
    <cellStyle name="20% - Accent4 12 6 2 6" xfId="13409"/>
    <cellStyle name="20% - Accent4 12 6 2 7" xfId="13410"/>
    <cellStyle name="20% - Accent4 12 6 2 8" xfId="13411"/>
    <cellStyle name="20% - Accent4 12 6 2 9" xfId="13412"/>
    <cellStyle name="20% - Accent4 12 6 2_PNF Disclosure Summary 063011" xfId="13413"/>
    <cellStyle name="20% - Accent4 12 6 3" xfId="13414"/>
    <cellStyle name="20% - Accent4 12 6 3 2" xfId="13415"/>
    <cellStyle name="20% - Accent4 12 6 3 2 2" xfId="13416"/>
    <cellStyle name="20% - Accent4 12 6 3 3" xfId="13417"/>
    <cellStyle name="20% - Accent4 12 6 4" xfId="13418"/>
    <cellStyle name="20% - Accent4 12 6 4 2" xfId="13419"/>
    <cellStyle name="20% - Accent4 12 6 4 2 2" xfId="13420"/>
    <cellStyle name="20% - Accent4 12 6 4 3" xfId="13421"/>
    <cellStyle name="20% - Accent4 12 6 5" xfId="13422"/>
    <cellStyle name="20% - Accent4 12 6 5 2" xfId="13423"/>
    <cellStyle name="20% - Accent4 12 6 6" xfId="13424"/>
    <cellStyle name="20% - Accent4 12 6 7" xfId="13425"/>
    <cellStyle name="20% - Accent4 12 6 8" xfId="13426"/>
    <cellStyle name="20% - Accent4 12 6 9" xfId="13427"/>
    <cellStyle name="20% - Accent4 12 6_PNF Disclosure Summary 063011" xfId="13428"/>
    <cellStyle name="20% - Accent4 12 7" xfId="13429"/>
    <cellStyle name="20% - Accent4 12 7 10" xfId="13430"/>
    <cellStyle name="20% - Accent4 12 7 11" xfId="13431"/>
    <cellStyle name="20% - Accent4 12 7 12" xfId="13432"/>
    <cellStyle name="20% - Accent4 12 7 13" xfId="13433"/>
    <cellStyle name="20% - Accent4 12 7 14" xfId="13434"/>
    <cellStyle name="20% - Accent4 12 7 15" xfId="13435"/>
    <cellStyle name="20% - Accent4 12 7 16" xfId="13436"/>
    <cellStyle name="20% - Accent4 12 7 2" xfId="13437"/>
    <cellStyle name="20% - Accent4 12 7 2 10" xfId="13438"/>
    <cellStyle name="20% - Accent4 12 7 2 11" xfId="13439"/>
    <cellStyle name="20% - Accent4 12 7 2 12" xfId="13440"/>
    <cellStyle name="20% - Accent4 12 7 2 13" xfId="13441"/>
    <cellStyle name="20% - Accent4 12 7 2 14" xfId="13442"/>
    <cellStyle name="20% - Accent4 12 7 2 15" xfId="13443"/>
    <cellStyle name="20% - Accent4 12 7 2 2" xfId="13444"/>
    <cellStyle name="20% - Accent4 12 7 2 2 2" xfId="13445"/>
    <cellStyle name="20% - Accent4 12 7 2 2 2 2" xfId="13446"/>
    <cellStyle name="20% - Accent4 12 7 2 2 3" xfId="13447"/>
    <cellStyle name="20% - Accent4 12 7 2 3" xfId="13448"/>
    <cellStyle name="20% - Accent4 12 7 2 3 2" xfId="13449"/>
    <cellStyle name="20% - Accent4 12 7 2 3 2 2" xfId="13450"/>
    <cellStyle name="20% - Accent4 12 7 2 3 3" xfId="13451"/>
    <cellStyle name="20% - Accent4 12 7 2 4" xfId="13452"/>
    <cellStyle name="20% - Accent4 12 7 2 4 2" xfId="13453"/>
    <cellStyle name="20% - Accent4 12 7 2 5" xfId="13454"/>
    <cellStyle name="20% - Accent4 12 7 2 6" xfId="13455"/>
    <cellStyle name="20% - Accent4 12 7 2 7" xfId="13456"/>
    <cellStyle name="20% - Accent4 12 7 2 8" xfId="13457"/>
    <cellStyle name="20% - Accent4 12 7 2 9" xfId="13458"/>
    <cellStyle name="20% - Accent4 12 7 2_PNF Disclosure Summary 063011" xfId="13459"/>
    <cellStyle name="20% - Accent4 12 7 3" xfId="13460"/>
    <cellStyle name="20% - Accent4 12 7 3 2" xfId="13461"/>
    <cellStyle name="20% - Accent4 12 7 3 2 2" xfId="13462"/>
    <cellStyle name="20% - Accent4 12 7 3 3" xfId="13463"/>
    <cellStyle name="20% - Accent4 12 7 4" xfId="13464"/>
    <cellStyle name="20% - Accent4 12 7 4 2" xfId="13465"/>
    <cellStyle name="20% - Accent4 12 7 4 2 2" xfId="13466"/>
    <cellStyle name="20% - Accent4 12 7 4 3" xfId="13467"/>
    <cellStyle name="20% - Accent4 12 7 5" xfId="13468"/>
    <cellStyle name="20% - Accent4 12 7 5 2" xfId="13469"/>
    <cellStyle name="20% - Accent4 12 7 6" xfId="13470"/>
    <cellStyle name="20% - Accent4 12 7 7" xfId="13471"/>
    <cellStyle name="20% - Accent4 12 7 8" xfId="13472"/>
    <cellStyle name="20% - Accent4 12 7 9" xfId="13473"/>
    <cellStyle name="20% - Accent4 12 7_PNF Disclosure Summary 063011" xfId="13474"/>
    <cellStyle name="20% - Accent4 12 8" xfId="13475"/>
    <cellStyle name="20% - Accent4 12 8 10" xfId="13476"/>
    <cellStyle name="20% - Accent4 12 8 11" xfId="13477"/>
    <cellStyle name="20% - Accent4 12 8 12" xfId="13478"/>
    <cellStyle name="20% - Accent4 12 8 13" xfId="13479"/>
    <cellStyle name="20% - Accent4 12 8 14" xfId="13480"/>
    <cellStyle name="20% - Accent4 12 8 15" xfId="13481"/>
    <cellStyle name="20% - Accent4 12 8 2" xfId="13482"/>
    <cellStyle name="20% - Accent4 12 8 2 2" xfId="13483"/>
    <cellStyle name="20% - Accent4 12 8 2 2 2" xfId="13484"/>
    <cellStyle name="20% - Accent4 12 8 2 3" xfId="13485"/>
    <cellStyle name="20% - Accent4 12 8 3" xfId="13486"/>
    <cellStyle name="20% - Accent4 12 8 3 2" xfId="13487"/>
    <cellStyle name="20% - Accent4 12 8 3 2 2" xfId="13488"/>
    <cellStyle name="20% - Accent4 12 8 3 3" xfId="13489"/>
    <cellStyle name="20% - Accent4 12 8 4" xfId="13490"/>
    <cellStyle name="20% - Accent4 12 8 4 2" xfId="13491"/>
    <cellStyle name="20% - Accent4 12 8 5" xfId="13492"/>
    <cellStyle name="20% - Accent4 12 8 6" xfId="13493"/>
    <cellStyle name="20% - Accent4 12 8 7" xfId="13494"/>
    <cellStyle name="20% - Accent4 12 8 8" xfId="13495"/>
    <cellStyle name="20% - Accent4 12 8 9" xfId="13496"/>
    <cellStyle name="20% - Accent4 12 8_PNF Disclosure Summary 063011" xfId="13497"/>
    <cellStyle name="20% - Accent4 12 9" xfId="13498"/>
    <cellStyle name="20% - Accent4 12 9 2" xfId="13499"/>
    <cellStyle name="20% - Accent4 12 9 2 2" xfId="13500"/>
    <cellStyle name="20% - Accent4 12 9 3" xfId="13501"/>
    <cellStyle name="20% - Accent4 12_PNF Disclosure Summary 063011" xfId="13502"/>
    <cellStyle name="20% - Accent4 13" xfId="13503"/>
    <cellStyle name="20% - Accent4 13 10" xfId="13504"/>
    <cellStyle name="20% - Accent4 13 10 2" xfId="13505"/>
    <cellStyle name="20% - Accent4 13 10 2 2" xfId="13506"/>
    <cellStyle name="20% - Accent4 13 10 3" xfId="13507"/>
    <cellStyle name="20% - Accent4 13 11" xfId="13508"/>
    <cellStyle name="20% - Accent4 13 11 2" xfId="13509"/>
    <cellStyle name="20% - Accent4 13 12" xfId="13510"/>
    <cellStyle name="20% - Accent4 13 13" xfId="13511"/>
    <cellStyle name="20% - Accent4 13 14" xfId="13512"/>
    <cellStyle name="20% - Accent4 13 15" xfId="13513"/>
    <cellStyle name="20% - Accent4 13 16" xfId="13514"/>
    <cellStyle name="20% - Accent4 13 17" xfId="13515"/>
    <cellStyle name="20% - Accent4 13 18" xfId="13516"/>
    <cellStyle name="20% - Accent4 13 19" xfId="13517"/>
    <cellStyle name="20% - Accent4 13 2" xfId="13518"/>
    <cellStyle name="20% - Accent4 13 2 10" xfId="13519"/>
    <cellStyle name="20% - Accent4 13 2 11" xfId="13520"/>
    <cellStyle name="20% - Accent4 13 2 12" xfId="13521"/>
    <cellStyle name="20% - Accent4 13 2 13" xfId="13522"/>
    <cellStyle name="20% - Accent4 13 2 14" xfId="13523"/>
    <cellStyle name="20% - Accent4 13 2 15" xfId="13524"/>
    <cellStyle name="20% - Accent4 13 2 16" xfId="13525"/>
    <cellStyle name="20% - Accent4 13 2 2" xfId="13526"/>
    <cellStyle name="20% - Accent4 13 2 2 10" xfId="13527"/>
    <cellStyle name="20% - Accent4 13 2 2 11" xfId="13528"/>
    <cellStyle name="20% - Accent4 13 2 2 12" xfId="13529"/>
    <cellStyle name="20% - Accent4 13 2 2 13" xfId="13530"/>
    <cellStyle name="20% - Accent4 13 2 2 14" xfId="13531"/>
    <cellStyle name="20% - Accent4 13 2 2 15" xfId="13532"/>
    <cellStyle name="20% - Accent4 13 2 2 2" xfId="13533"/>
    <cellStyle name="20% - Accent4 13 2 2 2 2" xfId="13534"/>
    <cellStyle name="20% - Accent4 13 2 2 2 2 2" xfId="13535"/>
    <cellStyle name="20% - Accent4 13 2 2 2 3" xfId="13536"/>
    <cellStyle name="20% - Accent4 13 2 2 3" xfId="13537"/>
    <cellStyle name="20% - Accent4 13 2 2 3 2" xfId="13538"/>
    <cellStyle name="20% - Accent4 13 2 2 3 2 2" xfId="13539"/>
    <cellStyle name="20% - Accent4 13 2 2 3 3" xfId="13540"/>
    <cellStyle name="20% - Accent4 13 2 2 4" xfId="13541"/>
    <cellStyle name="20% - Accent4 13 2 2 4 2" xfId="13542"/>
    <cellStyle name="20% - Accent4 13 2 2 5" xfId="13543"/>
    <cellStyle name="20% - Accent4 13 2 2 6" xfId="13544"/>
    <cellStyle name="20% - Accent4 13 2 2 7" xfId="13545"/>
    <cellStyle name="20% - Accent4 13 2 2 8" xfId="13546"/>
    <cellStyle name="20% - Accent4 13 2 2 9" xfId="13547"/>
    <cellStyle name="20% - Accent4 13 2 2_PNF Disclosure Summary 063011" xfId="13548"/>
    <cellStyle name="20% - Accent4 13 2 3" xfId="13549"/>
    <cellStyle name="20% - Accent4 13 2 3 2" xfId="13550"/>
    <cellStyle name="20% - Accent4 13 2 3 2 2" xfId="13551"/>
    <cellStyle name="20% - Accent4 13 2 3 3" xfId="13552"/>
    <cellStyle name="20% - Accent4 13 2 4" xfId="13553"/>
    <cellStyle name="20% - Accent4 13 2 4 2" xfId="13554"/>
    <cellStyle name="20% - Accent4 13 2 4 2 2" xfId="13555"/>
    <cellStyle name="20% - Accent4 13 2 4 3" xfId="13556"/>
    <cellStyle name="20% - Accent4 13 2 5" xfId="13557"/>
    <cellStyle name="20% - Accent4 13 2 5 2" xfId="13558"/>
    <cellStyle name="20% - Accent4 13 2 6" xfId="13559"/>
    <cellStyle name="20% - Accent4 13 2 7" xfId="13560"/>
    <cellStyle name="20% - Accent4 13 2 8" xfId="13561"/>
    <cellStyle name="20% - Accent4 13 2 9" xfId="13562"/>
    <cellStyle name="20% - Accent4 13 2_PNF Disclosure Summary 063011" xfId="13563"/>
    <cellStyle name="20% - Accent4 13 20" xfId="13564"/>
    <cellStyle name="20% - Accent4 13 21" xfId="13565"/>
    <cellStyle name="20% - Accent4 13 22" xfId="13566"/>
    <cellStyle name="20% - Accent4 13 3" xfId="13567"/>
    <cellStyle name="20% - Accent4 13 3 10" xfId="13568"/>
    <cellStyle name="20% - Accent4 13 3 11" xfId="13569"/>
    <cellStyle name="20% - Accent4 13 3 12" xfId="13570"/>
    <cellStyle name="20% - Accent4 13 3 13" xfId="13571"/>
    <cellStyle name="20% - Accent4 13 3 14" xfId="13572"/>
    <cellStyle name="20% - Accent4 13 3 15" xfId="13573"/>
    <cellStyle name="20% - Accent4 13 3 16" xfId="13574"/>
    <cellStyle name="20% - Accent4 13 3 2" xfId="13575"/>
    <cellStyle name="20% - Accent4 13 3 2 10" xfId="13576"/>
    <cellStyle name="20% - Accent4 13 3 2 11" xfId="13577"/>
    <cellStyle name="20% - Accent4 13 3 2 12" xfId="13578"/>
    <cellStyle name="20% - Accent4 13 3 2 13" xfId="13579"/>
    <cellStyle name="20% - Accent4 13 3 2 14" xfId="13580"/>
    <cellStyle name="20% - Accent4 13 3 2 15" xfId="13581"/>
    <cellStyle name="20% - Accent4 13 3 2 2" xfId="13582"/>
    <cellStyle name="20% - Accent4 13 3 2 2 2" xfId="13583"/>
    <cellStyle name="20% - Accent4 13 3 2 2 2 2" xfId="13584"/>
    <cellStyle name="20% - Accent4 13 3 2 2 3" xfId="13585"/>
    <cellStyle name="20% - Accent4 13 3 2 3" xfId="13586"/>
    <cellStyle name="20% - Accent4 13 3 2 3 2" xfId="13587"/>
    <cellStyle name="20% - Accent4 13 3 2 3 2 2" xfId="13588"/>
    <cellStyle name="20% - Accent4 13 3 2 3 3" xfId="13589"/>
    <cellStyle name="20% - Accent4 13 3 2 4" xfId="13590"/>
    <cellStyle name="20% - Accent4 13 3 2 4 2" xfId="13591"/>
    <cellStyle name="20% - Accent4 13 3 2 5" xfId="13592"/>
    <cellStyle name="20% - Accent4 13 3 2 6" xfId="13593"/>
    <cellStyle name="20% - Accent4 13 3 2 7" xfId="13594"/>
    <cellStyle name="20% - Accent4 13 3 2 8" xfId="13595"/>
    <cellStyle name="20% - Accent4 13 3 2 9" xfId="13596"/>
    <cellStyle name="20% - Accent4 13 3 2_PNF Disclosure Summary 063011" xfId="13597"/>
    <cellStyle name="20% - Accent4 13 3 3" xfId="13598"/>
    <cellStyle name="20% - Accent4 13 3 3 2" xfId="13599"/>
    <cellStyle name="20% - Accent4 13 3 3 2 2" xfId="13600"/>
    <cellStyle name="20% - Accent4 13 3 3 3" xfId="13601"/>
    <cellStyle name="20% - Accent4 13 3 4" xfId="13602"/>
    <cellStyle name="20% - Accent4 13 3 4 2" xfId="13603"/>
    <cellStyle name="20% - Accent4 13 3 4 2 2" xfId="13604"/>
    <cellStyle name="20% - Accent4 13 3 4 3" xfId="13605"/>
    <cellStyle name="20% - Accent4 13 3 5" xfId="13606"/>
    <cellStyle name="20% - Accent4 13 3 5 2" xfId="13607"/>
    <cellStyle name="20% - Accent4 13 3 6" xfId="13608"/>
    <cellStyle name="20% - Accent4 13 3 7" xfId="13609"/>
    <cellStyle name="20% - Accent4 13 3 8" xfId="13610"/>
    <cellStyle name="20% - Accent4 13 3 9" xfId="13611"/>
    <cellStyle name="20% - Accent4 13 3_PNF Disclosure Summary 063011" xfId="13612"/>
    <cellStyle name="20% - Accent4 13 4" xfId="13613"/>
    <cellStyle name="20% - Accent4 13 4 10" xfId="13614"/>
    <cellStyle name="20% - Accent4 13 4 11" xfId="13615"/>
    <cellStyle name="20% - Accent4 13 4 12" xfId="13616"/>
    <cellStyle name="20% - Accent4 13 4 13" xfId="13617"/>
    <cellStyle name="20% - Accent4 13 4 14" xfId="13618"/>
    <cellStyle name="20% - Accent4 13 4 15" xfId="13619"/>
    <cellStyle name="20% - Accent4 13 4 16" xfId="13620"/>
    <cellStyle name="20% - Accent4 13 4 2" xfId="13621"/>
    <cellStyle name="20% - Accent4 13 4 2 10" xfId="13622"/>
    <cellStyle name="20% - Accent4 13 4 2 11" xfId="13623"/>
    <cellStyle name="20% - Accent4 13 4 2 12" xfId="13624"/>
    <cellStyle name="20% - Accent4 13 4 2 13" xfId="13625"/>
    <cellStyle name="20% - Accent4 13 4 2 14" xfId="13626"/>
    <cellStyle name="20% - Accent4 13 4 2 15" xfId="13627"/>
    <cellStyle name="20% - Accent4 13 4 2 2" xfId="13628"/>
    <cellStyle name="20% - Accent4 13 4 2 2 2" xfId="13629"/>
    <cellStyle name="20% - Accent4 13 4 2 2 2 2" xfId="13630"/>
    <cellStyle name="20% - Accent4 13 4 2 2 3" xfId="13631"/>
    <cellStyle name="20% - Accent4 13 4 2 3" xfId="13632"/>
    <cellStyle name="20% - Accent4 13 4 2 3 2" xfId="13633"/>
    <cellStyle name="20% - Accent4 13 4 2 3 2 2" xfId="13634"/>
    <cellStyle name="20% - Accent4 13 4 2 3 3" xfId="13635"/>
    <cellStyle name="20% - Accent4 13 4 2 4" xfId="13636"/>
    <cellStyle name="20% - Accent4 13 4 2 4 2" xfId="13637"/>
    <cellStyle name="20% - Accent4 13 4 2 5" xfId="13638"/>
    <cellStyle name="20% - Accent4 13 4 2 6" xfId="13639"/>
    <cellStyle name="20% - Accent4 13 4 2 7" xfId="13640"/>
    <cellStyle name="20% - Accent4 13 4 2 8" xfId="13641"/>
    <cellStyle name="20% - Accent4 13 4 2 9" xfId="13642"/>
    <cellStyle name="20% - Accent4 13 4 2_PNF Disclosure Summary 063011" xfId="13643"/>
    <cellStyle name="20% - Accent4 13 4 3" xfId="13644"/>
    <cellStyle name="20% - Accent4 13 4 3 2" xfId="13645"/>
    <cellStyle name="20% - Accent4 13 4 3 2 2" xfId="13646"/>
    <cellStyle name="20% - Accent4 13 4 3 3" xfId="13647"/>
    <cellStyle name="20% - Accent4 13 4 4" xfId="13648"/>
    <cellStyle name="20% - Accent4 13 4 4 2" xfId="13649"/>
    <cellStyle name="20% - Accent4 13 4 4 2 2" xfId="13650"/>
    <cellStyle name="20% - Accent4 13 4 4 3" xfId="13651"/>
    <cellStyle name="20% - Accent4 13 4 5" xfId="13652"/>
    <cellStyle name="20% - Accent4 13 4 5 2" xfId="13653"/>
    <cellStyle name="20% - Accent4 13 4 6" xfId="13654"/>
    <cellStyle name="20% - Accent4 13 4 7" xfId="13655"/>
    <cellStyle name="20% - Accent4 13 4 8" xfId="13656"/>
    <cellStyle name="20% - Accent4 13 4 9" xfId="13657"/>
    <cellStyle name="20% - Accent4 13 4_PNF Disclosure Summary 063011" xfId="13658"/>
    <cellStyle name="20% - Accent4 13 5" xfId="13659"/>
    <cellStyle name="20% - Accent4 13 5 10" xfId="13660"/>
    <cellStyle name="20% - Accent4 13 5 11" xfId="13661"/>
    <cellStyle name="20% - Accent4 13 5 12" xfId="13662"/>
    <cellStyle name="20% - Accent4 13 5 13" xfId="13663"/>
    <cellStyle name="20% - Accent4 13 5 14" xfId="13664"/>
    <cellStyle name="20% - Accent4 13 5 15" xfId="13665"/>
    <cellStyle name="20% - Accent4 13 5 16" xfId="13666"/>
    <cellStyle name="20% - Accent4 13 5 2" xfId="13667"/>
    <cellStyle name="20% - Accent4 13 5 2 10" xfId="13668"/>
    <cellStyle name="20% - Accent4 13 5 2 11" xfId="13669"/>
    <cellStyle name="20% - Accent4 13 5 2 12" xfId="13670"/>
    <cellStyle name="20% - Accent4 13 5 2 13" xfId="13671"/>
    <cellStyle name="20% - Accent4 13 5 2 14" xfId="13672"/>
    <cellStyle name="20% - Accent4 13 5 2 15" xfId="13673"/>
    <cellStyle name="20% - Accent4 13 5 2 2" xfId="13674"/>
    <cellStyle name="20% - Accent4 13 5 2 2 2" xfId="13675"/>
    <cellStyle name="20% - Accent4 13 5 2 2 2 2" xfId="13676"/>
    <cellStyle name="20% - Accent4 13 5 2 2 3" xfId="13677"/>
    <cellStyle name="20% - Accent4 13 5 2 3" xfId="13678"/>
    <cellStyle name="20% - Accent4 13 5 2 3 2" xfId="13679"/>
    <cellStyle name="20% - Accent4 13 5 2 3 2 2" xfId="13680"/>
    <cellStyle name="20% - Accent4 13 5 2 3 3" xfId="13681"/>
    <cellStyle name="20% - Accent4 13 5 2 4" xfId="13682"/>
    <cellStyle name="20% - Accent4 13 5 2 4 2" xfId="13683"/>
    <cellStyle name="20% - Accent4 13 5 2 5" xfId="13684"/>
    <cellStyle name="20% - Accent4 13 5 2 6" xfId="13685"/>
    <cellStyle name="20% - Accent4 13 5 2 7" xfId="13686"/>
    <cellStyle name="20% - Accent4 13 5 2 8" xfId="13687"/>
    <cellStyle name="20% - Accent4 13 5 2 9" xfId="13688"/>
    <cellStyle name="20% - Accent4 13 5 2_PNF Disclosure Summary 063011" xfId="13689"/>
    <cellStyle name="20% - Accent4 13 5 3" xfId="13690"/>
    <cellStyle name="20% - Accent4 13 5 3 2" xfId="13691"/>
    <cellStyle name="20% - Accent4 13 5 3 2 2" xfId="13692"/>
    <cellStyle name="20% - Accent4 13 5 3 3" xfId="13693"/>
    <cellStyle name="20% - Accent4 13 5 4" xfId="13694"/>
    <cellStyle name="20% - Accent4 13 5 4 2" xfId="13695"/>
    <cellStyle name="20% - Accent4 13 5 4 2 2" xfId="13696"/>
    <cellStyle name="20% - Accent4 13 5 4 3" xfId="13697"/>
    <cellStyle name="20% - Accent4 13 5 5" xfId="13698"/>
    <cellStyle name="20% - Accent4 13 5 5 2" xfId="13699"/>
    <cellStyle name="20% - Accent4 13 5 6" xfId="13700"/>
    <cellStyle name="20% - Accent4 13 5 7" xfId="13701"/>
    <cellStyle name="20% - Accent4 13 5 8" xfId="13702"/>
    <cellStyle name="20% - Accent4 13 5 9" xfId="13703"/>
    <cellStyle name="20% - Accent4 13 5_PNF Disclosure Summary 063011" xfId="13704"/>
    <cellStyle name="20% - Accent4 13 6" xfId="13705"/>
    <cellStyle name="20% - Accent4 13 6 10" xfId="13706"/>
    <cellStyle name="20% - Accent4 13 6 11" xfId="13707"/>
    <cellStyle name="20% - Accent4 13 6 12" xfId="13708"/>
    <cellStyle name="20% - Accent4 13 6 13" xfId="13709"/>
    <cellStyle name="20% - Accent4 13 6 14" xfId="13710"/>
    <cellStyle name="20% - Accent4 13 6 15" xfId="13711"/>
    <cellStyle name="20% - Accent4 13 6 16" xfId="13712"/>
    <cellStyle name="20% - Accent4 13 6 2" xfId="13713"/>
    <cellStyle name="20% - Accent4 13 6 2 10" xfId="13714"/>
    <cellStyle name="20% - Accent4 13 6 2 11" xfId="13715"/>
    <cellStyle name="20% - Accent4 13 6 2 12" xfId="13716"/>
    <cellStyle name="20% - Accent4 13 6 2 13" xfId="13717"/>
    <cellStyle name="20% - Accent4 13 6 2 14" xfId="13718"/>
    <cellStyle name="20% - Accent4 13 6 2 15" xfId="13719"/>
    <cellStyle name="20% - Accent4 13 6 2 2" xfId="13720"/>
    <cellStyle name="20% - Accent4 13 6 2 2 2" xfId="13721"/>
    <cellStyle name="20% - Accent4 13 6 2 2 2 2" xfId="13722"/>
    <cellStyle name="20% - Accent4 13 6 2 2 3" xfId="13723"/>
    <cellStyle name="20% - Accent4 13 6 2 3" xfId="13724"/>
    <cellStyle name="20% - Accent4 13 6 2 3 2" xfId="13725"/>
    <cellStyle name="20% - Accent4 13 6 2 3 2 2" xfId="13726"/>
    <cellStyle name="20% - Accent4 13 6 2 3 3" xfId="13727"/>
    <cellStyle name="20% - Accent4 13 6 2 4" xfId="13728"/>
    <cellStyle name="20% - Accent4 13 6 2 4 2" xfId="13729"/>
    <cellStyle name="20% - Accent4 13 6 2 5" xfId="13730"/>
    <cellStyle name="20% - Accent4 13 6 2 6" xfId="13731"/>
    <cellStyle name="20% - Accent4 13 6 2 7" xfId="13732"/>
    <cellStyle name="20% - Accent4 13 6 2 8" xfId="13733"/>
    <cellStyle name="20% - Accent4 13 6 2 9" xfId="13734"/>
    <cellStyle name="20% - Accent4 13 6 2_PNF Disclosure Summary 063011" xfId="13735"/>
    <cellStyle name="20% - Accent4 13 6 3" xfId="13736"/>
    <cellStyle name="20% - Accent4 13 6 3 2" xfId="13737"/>
    <cellStyle name="20% - Accent4 13 6 3 2 2" xfId="13738"/>
    <cellStyle name="20% - Accent4 13 6 3 3" xfId="13739"/>
    <cellStyle name="20% - Accent4 13 6 4" xfId="13740"/>
    <cellStyle name="20% - Accent4 13 6 4 2" xfId="13741"/>
    <cellStyle name="20% - Accent4 13 6 4 2 2" xfId="13742"/>
    <cellStyle name="20% - Accent4 13 6 4 3" xfId="13743"/>
    <cellStyle name="20% - Accent4 13 6 5" xfId="13744"/>
    <cellStyle name="20% - Accent4 13 6 5 2" xfId="13745"/>
    <cellStyle name="20% - Accent4 13 6 6" xfId="13746"/>
    <cellStyle name="20% - Accent4 13 6 7" xfId="13747"/>
    <cellStyle name="20% - Accent4 13 6 8" xfId="13748"/>
    <cellStyle name="20% - Accent4 13 6 9" xfId="13749"/>
    <cellStyle name="20% - Accent4 13 6_PNF Disclosure Summary 063011" xfId="13750"/>
    <cellStyle name="20% - Accent4 13 7" xfId="13751"/>
    <cellStyle name="20% - Accent4 13 7 10" xfId="13752"/>
    <cellStyle name="20% - Accent4 13 7 11" xfId="13753"/>
    <cellStyle name="20% - Accent4 13 7 12" xfId="13754"/>
    <cellStyle name="20% - Accent4 13 7 13" xfId="13755"/>
    <cellStyle name="20% - Accent4 13 7 14" xfId="13756"/>
    <cellStyle name="20% - Accent4 13 7 15" xfId="13757"/>
    <cellStyle name="20% - Accent4 13 7 16" xfId="13758"/>
    <cellStyle name="20% - Accent4 13 7 2" xfId="13759"/>
    <cellStyle name="20% - Accent4 13 7 2 10" xfId="13760"/>
    <cellStyle name="20% - Accent4 13 7 2 11" xfId="13761"/>
    <cellStyle name="20% - Accent4 13 7 2 12" xfId="13762"/>
    <cellStyle name="20% - Accent4 13 7 2 13" xfId="13763"/>
    <cellStyle name="20% - Accent4 13 7 2 14" xfId="13764"/>
    <cellStyle name="20% - Accent4 13 7 2 15" xfId="13765"/>
    <cellStyle name="20% - Accent4 13 7 2 2" xfId="13766"/>
    <cellStyle name="20% - Accent4 13 7 2 2 2" xfId="13767"/>
    <cellStyle name="20% - Accent4 13 7 2 2 2 2" xfId="13768"/>
    <cellStyle name="20% - Accent4 13 7 2 2 3" xfId="13769"/>
    <cellStyle name="20% - Accent4 13 7 2 3" xfId="13770"/>
    <cellStyle name="20% - Accent4 13 7 2 3 2" xfId="13771"/>
    <cellStyle name="20% - Accent4 13 7 2 3 2 2" xfId="13772"/>
    <cellStyle name="20% - Accent4 13 7 2 3 3" xfId="13773"/>
    <cellStyle name="20% - Accent4 13 7 2 4" xfId="13774"/>
    <cellStyle name="20% - Accent4 13 7 2 4 2" xfId="13775"/>
    <cellStyle name="20% - Accent4 13 7 2 5" xfId="13776"/>
    <cellStyle name="20% - Accent4 13 7 2 6" xfId="13777"/>
    <cellStyle name="20% - Accent4 13 7 2 7" xfId="13778"/>
    <cellStyle name="20% - Accent4 13 7 2 8" xfId="13779"/>
    <cellStyle name="20% - Accent4 13 7 2 9" xfId="13780"/>
    <cellStyle name="20% - Accent4 13 7 2_PNF Disclosure Summary 063011" xfId="13781"/>
    <cellStyle name="20% - Accent4 13 7 3" xfId="13782"/>
    <cellStyle name="20% - Accent4 13 7 3 2" xfId="13783"/>
    <cellStyle name="20% - Accent4 13 7 3 2 2" xfId="13784"/>
    <cellStyle name="20% - Accent4 13 7 3 3" xfId="13785"/>
    <cellStyle name="20% - Accent4 13 7 4" xfId="13786"/>
    <cellStyle name="20% - Accent4 13 7 4 2" xfId="13787"/>
    <cellStyle name="20% - Accent4 13 7 4 2 2" xfId="13788"/>
    <cellStyle name="20% - Accent4 13 7 4 3" xfId="13789"/>
    <cellStyle name="20% - Accent4 13 7 5" xfId="13790"/>
    <cellStyle name="20% - Accent4 13 7 5 2" xfId="13791"/>
    <cellStyle name="20% - Accent4 13 7 6" xfId="13792"/>
    <cellStyle name="20% - Accent4 13 7 7" xfId="13793"/>
    <cellStyle name="20% - Accent4 13 7 8" xfId="13794"/>
    <cellStyle name="20% - Accent4 13 7 9" xfId="13795"/>
    <cellStyle name="20% - Accent4 13 7_PNF Disclosure Summary 063011" xfId="13796"/>
    <cellStyle name="20% - Accent4 13 8" xfId="13797"/>
    <cellStyle name="20% - Accent4 13 8 10" xfId="13798"/>
    <cellStyle name="20% - Accent4 13 8 11" xfId="13799"/>
    <cellStyle name="20% - Accent4 13 8 12" xfId="13800"/>
    <cellStyle name="20% - Accent4 13 8 13" xfId="13801"/>
    <cellStyle name="20% - Accent4 13 8 14" xfId="13802"/>
    <cellStyle name="20% - Accent4 13 8 15" xfId="13803"/>
    <cellStyle name="20% - Accent4 13 8 2" xfId="13804"/>
    <cellStyle name="20% - Accent4 13 8 2 2" xfId="13805"/>
    <cellStyle name="20% - Accent4 13 8 2 2 2" xfId="13806"/>
    <cellStyle name="20% - Accent4 13 8 2 3" xfId="13807"/>
    <cellStyle name="20% - Accent4 13 8 3" xfId="13808"/>
    <cellStyle name="20% - Accent4 13 8 3 2" xfId="13809"/>
    <cellStyle name="20% - Accent4 13 8 3 2 2" xfId="13810"/>
    <cellStyle name="20% - Accent4 13 8 3 3" xfId="13811"/>
    <cellStyle name="20% - Accent4 13 8 4" xfId="13812"/>
    <cellStyle name="20% - Accent4 13 8 4 2" xfId="13813"/>
    <cellStyle name="20% - Accent4 13 8 5" xfId="13814"/>
    <cellStyle name="20% - Accent4 13 8 6" xfId="13815"/>
    <cellStyle name="20% - Accent4 13 8 7" xfId="13816"/>
    <cellStyle name="20% - Accent4 13 8 8" xfId="13817"/>
    <cellStyle name="20% - Accent4 13 8 9" xfId="13818"/>
    <cellStyle name="20% - Accent4 13 8_PNF Disclosure Summary 063011" xfId="13819"/>
    <cellStyle name="20% - Accent4 13 9" xfId="13820"/>
    <cellStyle name="20% - Accent4 13 9 2" xfId="13821"/>
    <cellStyle name="20% - Accent4 13 9 2 2" xfId="13822"/>
    <cellStyle name="20% - Accent4 13 9 3" xfId="13823"/>
    <cellStyle name="20% - Accent4 13_PNF Disclosure Summary 063011" xfId="13824"/>
    <cellStyle name="20% - Accent4 14" xfId="13825"/>
    <cellStyle name="20% - Accent4 14 10" xfId="13826"/>
    <cellStyle name="20% - Accent4 14 11" xfId="13827"/>
    <cellStyle name="20% - Accent4 14 12" xfId="13828"/>
    <cellStyle name="20% - Accent4 14 13" xfId="13829"/>
    <cellStyle name="20% - Accent4 14 14" xfId="13830"/>
    <cellStyle name="20% - Accent4 14 15" xfId="13831"/>
    <cellStyle name="20% - Accent4 14 16" xfId="13832"/>
    <cellStyle name="20% - Accent4 14 2" xfId="13833"/>
    <cellStyle name="20% - Accent4 14 2 10" xfId="13834"/>
    <cellStyle name="20% - Accent4 14 2 11" xfId="13835"/>
    <cellStyle name="20% - Accent4 14 2 12" xfId="13836"/>
    <cellStyle name="20% - Accent4 14 2 13" xfId="13837"/>
    <cellStyle name="20% - Accent4 14 2 14" xfId="13838"/>
    <cellStyle name="20% - Accent4 14 2 15" xfId="13839"/>
    <cellStyle name="20% - Accent4 14 2 2" xfId="13840"/>
    <cellStyle name="20% - Accent4 14 2 2 2" xfId="13841"/>
    <cellStyle name="20% - Accent4 14 2 2 2 2" xfId="13842"/>
    <cellStyle name="20% - Accent4 14 2 2 3" xfId="13843"/>
    <cellStyle name="20% - Accent4 14 2 3" xfId="13844"/>
    <cellStyle name="20% - Accent4 14 2 3 2" xfId="13845"/>
    <cellStyle name="20% - Accent4 14 2 3 2 2" xfId="13846"/>
    <cellStyle name="20% - Accent4 14 2 3 3" xfId="13847"/>
    <cellStyle name="20% - Accent4 14 2 4" xfId="13848"/>
    <cellStyle name="20% - Accent4 14 2 4 2" xfId="13849"/>
    <cellStyle name="20% - Accent4 14 2 5" xfId="13850"/>
    <cellStyle name="20% - Accent4 14 2 6" xfId="13851"/>
    <cellStyle name="20% - Accent4 14 2 7" xfId="13852"/>
    <cellStyle name="20% - Accent4 14 2 8" xfId="13853"/>
    <cellStyle name="20% - Accent4 14 2 9" xfId="13854"/>
    <cellStyle name="20% - Accent4 14 2_PNF Disclosure Summary 063011" xfId="13855"/>
    <cellStyle name="20% - Accent4 14 3" xfId="13856"/>
    <cellStyle name="20% - Accent4 14 3 2" xfId="13857"/>
    <cellStyle name="20% - Accent4 14 3 2 2" xfId="13858"/>
    <cellStyle name="20% - Accent4 14 3 3" xfId="13859"/>
    <cellStyle name="20% - Accent4 14 4" xfId="13860"/>
    <cellStyle name="20% - Accent4 14 4 2" xfId="13861"/>
    <cellStyle name="20% - Accent4 14 4 2 2" xfId="13862"/>
    <cellStyle name="20% - Accent4 14 4 3" xfId="13863"/>
    <cellStyle name="20% - Accent4 14 5" xfId="13864"/>
    <cellStyle name="20% - Accent4 14 5 2" xfId="13865"/>
    <cellStyle name="20% - Accent4 14 6" xfId="13866"/>
    <cellStyle name="20% - Accent4 14 7" xfId="13867"/>
    <cellStyle name="20% - Accent4 14 8" xfId="13868"/>
    <cellStyle name="20% - Accent4 14 9" xfId="13869"/>
    <cellStyle name="20% - Accent4 14_PNF Disclosure Summary 063011" xfId="13870"/>
    <cellStyle name="20% - Accent4 15" xfId="13871"/>
    <cellStyle name="20% - Accent4 15 10" xfId="13872"/>
    <cellStyle name="20% - Accent4 15 11" xfId="13873"/>
    <cellStyle name="20% - Accent4 15 12" xfId="13874"/>
    <cellStyle name="20% - Accent4 15 13" xfId="13875"/>
    <cellStyle name="20% - Accent4 15 14" xfId="13876"/>
    <cellStyle name="20% - Accent4 15 15" xfId="13877"/>
    <cellStyle name="20% - Accent4 15 16" xfId="13878"/>
    <cellStyle name="20% - Accent4 15 2" xfId="13879"/>
    <cellStyle name="20% - Accent4 15 2 10" xfId="13880"/>
    <cellStyle name="20% - Accent4 15 2 11" xfId="13881"/>
    <cellStyle name="20% - Accent4 15 2 12" xfId="13882"/>
    <cellStyle name="20% - Accent4 15 2 13" xfId="13883"/>
    <cellStyle name="20% - Accent4 15 2 14" xfId="13884"/>
    <cellStyle name="20% - Accent4 15 2 15" xfId="13885"/>
    <cellStyle name="20% - Accent4 15 2 2" xfId="13886"/>
    <cellStyle name="20% - Accent4 15 2 2 2" xfId="13887"/>
    <cellStyle name="20% - Accent4 15 2 2 2 2" xfId="13888"/>
    <cellStyle name="20% - Accent4 15 2 2 3" xfId="13889"/>
    <cellStyle name="20% - Accent4 15 2 3" xfId="13890"/>
    <cellStyle name="20% - Accent4 15 2 3 2" xfId="13891"/>
    <cellStyle name="20% - Accent4 15 2 3 2 2" xfId="13892"/>
    <cellStyle name="20% - Accent4 15 2 3 3" xfId="13893"/>
    <cellStyle name="20% - Accent4 15 2 4" xfId="13894"/>
    <cellStyle name="20% - Accent4 15 2 4 2" xfId="13895"/>
    <cellStyle name="20% - Accent4 15 2 5" xfId="13896"/>
    <cellStyle name="20% - Accent4 15 2 6" xfId="13897"/>
    <cellStyle name="20% - Accent4 15 2 7" xfId="13898"/>
    <cellStyle name="20% - Accent4 15 2 8" xfId="13899"/>
    <cellStyle name="20% - Accent4 15 2 9" xfId="13900"/>
    <cellStyle name="20% - Accent4 15 2_PNF Disclosure Summary 063011" xfId="13901"/>
    <cellStyle name="20% - Accent4 15 3" xfId="13902"/>
    <cellStyle name="20% - Accent4 15 3 2" xfId="13903"/>
    <cellStyle name="20% - Accent4 15 3 2 2" xfId="13904"/>
    <cellStyle name="20% - Accent4 15 3 3" xfId="13905"/>
    <cellStyle name="20% - Accent4 15 4" xfId="13906"/>
    <cellStyle name="20% - Accent4 15 4 2" xfId="13907"/>
    <cellStyle name="20% - Accent4 15 4 2 2" xfId="13908"/>
    <cellStyle name="20% - Accent4 15 4 3" xfId="13909"/>
    <cellStyle name="20% - Accent4 15 5" xfId="13910"/>
    <cellStyle name="20% - Accent4 15 5 2" xfId="13911"/>
    <cellStyle name="20% - Accent4 15 6" xfId="13912"/>
    <cellStyle name="20% - Accent4 15 7" xfId="13913"/>
    <cellStyle name="20% - Accent4 15 8" xfId="13914"/>
    <cellStyle name="20% - Accent4 15 9" xfId="13915"/>
    <cellStyle name="20% - Accent4 15_PNF Disclosure Summary 063011" xfId="13916"/>
    <cellStyle name="20% - Accent4 16" xfId="13917"/>
    <cellStyle name="20% - Accent4 16 10" xfId="13918"/>
    <cellStyle name="20% - Accent4 16 11" xfId="13919"/>
    <cellStyle name="20% - Accent4 16 12" xfId="13920"/>
    <cellStyle name="20% - Accent4 16 13" xfId="13921"/>
    <cellStyle name="20% - Accent4 16 14" xfId="13922"/>
    <cellStyle name="20% - Accent4 16 15" xfId="13923"/>
    <cellStyle name="20% - Accent4 16 16" xfId="13924"/>
    <cellStyle name="20% - Accent4 16 2" xfId="13925"/>
    <cellStyle name="20% - Accent4 16 2 10" xfId="13926"/>
    <cellStyle name="20% - Accent4 16 2 11" xfId="13927"/>
    <cellStyle name="20% - Accent4 16 2 12" xfId="13928"/>
    <cellStyle name="20% - Accent4 16 2 13" xfId="13929"/>
    <cellStyle name="20% - Accent4 16 2 14" xfId="13930"/>
    <cellStyle name="20% - Accent4 16 2 15" xfId="13931"/>
    <cellStyle name="20% - Accent4 16 2 2" xfId="13932"/>
    <cellStyle name="20% - Accent4 16 2 2 2" xfId="13933"/>
    <cellStyle name="20% - Accent4 16 2 2 2 2" xfId="13934"/>
    <cellStyle name="20% - Accent4 16 2 2 3" xfId="13935"/>
    <cellStyle name="20% - Accent4 16 2 3" xfId="13936"/>
    <cellStyle name="20% - Accent4 16 2 3 2" xfId="13937"/>
    <cellStyle name="20% - Accent4 16 2 3 2 2" xfId="13938"/>
    <cellStyle name="20% - Accent4 16 2 3 3" xfId="13939"/>
    <cellStyle name="20% - Accent4 16 2 4" xfId="13940"/>
    <cellStyle name="20% - Accent4 16 2 4 2" xfId="13941"/>
    <cellStyle name="20% - Accent4 16 2 5" xfId="13942"/>
    <cellStyle name="20% - Accent4 16 2 6" xfId="13943"/>
    <cellStyle name="20% - Accent4 16 2 7" xfId="13944"/>
    <cellStyle name="20% - Accent4 16 2 8" xfId="13945"/>
    <cellStyle name="20% - Accent4 16 2 9" xfId="13946"/>
    <cellStyle name="20% - Accent4 16 2_PNF Disclosure Summary 063011" xfId="13947"/>
    <cellStyle name="20% - Accent4 16 3" xfId="13948"/>
    <cellStyle name="20% - Accent4 16 3 2" xfId="13949"/>
    <cellStyle name="20% - Accent4 16 3 2 2" xfId="13950"/>
    <cellStyle name="20% - Accent4 16 3 3" xfId="13951"/>
    <cellStyle name="20% - Accent4 16 4" xfId="13952"/>
    <cellStyle name="20% - Accent4 16 4 2" xfId="13953"/>
    <cellStyle name="20% - Accent4 16 4 2 2" xfId="13954"/>
    <cellStyle name="20% - Accent4 16 4 3" xfId="13955"/>
    <cellStyle name="20% - Accent4 16 5" xfId="13956"/>
    <cellStyle name="20% - Accent4 16 5 2" xfId="13957"/>
    <cellStyle name="20% - Accent4 16 6" xfId="13958"/>
    <cellStyle name="20% - Accent4 16 7" xfId="13959"/>
    <cellStyle name="20% - Accent4 16 8" xfId="13960"/>
    <cellStyle name="20% - Accent4 16 9" xfId="13961"/>
    <cellStyle name="20% - Accent4 16_PNF Disclosure Summary 063011" xfId="13962"/>
    <cellStyle name="20% - Accent4 17" xfId="13963"/>
    <cellStyle name="20% - Accent4 17 10" xfId="13964"/>
    <cellStyle name="20% - Accent4 17 11" xfId="13965"/>
    <cellStyle name="20% - Accent4 17 12" xfId="13966"/>
    <cellStyle name="20% - Accent4 17 13" xfId="13967"/>
    <cellStyle name="20% - Accent4 17 14" xfId="13968"/>
    <cellStyle name="20% - Accent4 17 15" xfId="13969"/>
    <cellStyle name="20% - Accent4 17 16" xfId="13970"/>
    <cellStyle name="20% - Accent4 17 2" xfId="13971"/>
    <cellStyle name="20% - Accent4 17 2 10" xfId="13972"/>
    <cellStyle name="20% - Accent4 17 2 11" xfId="13973"/>
    <cellStyle name="20% - Accent4 17 2 12" xfId="13974"/>
    <cellStyle name="20% - Accent4 17 2 13" xfId="13975"/>
    <cellStyle name="20% - Accent4 17 2 14" xfId="13976"/>
    <cellStyle name="20% - Accent4 17 2 15" xfId="13977"/>
    <cellStyle name="20% - Accent4 17 2 2" xfId="13978"/>
    <cellStyle name="20% - Accent4 17 2 2 2" xfId="13979"/>
    <cellStyle name="20% - Accent4 17 2 2 2 2" xfId="13980"/>
    <cellStyle name="20% - Accent4 17 2 2 3" xfId="13981"/>
    <cellStyle name="20% - Accent4 17 2 3" xfId="13982"/>
    <cellStyle name="20% - Accent4 17 2 3 2" xfId="13983"/>
    <cellStyle name="20% - Accent4 17 2 3 2 2" xfId="13984"/>
    <cellStyle name="20% - Accent4 17 2 3 3" xfId="13985"/>
    <cellStyle name="20% - Accent4 17 2 4" xfId="13986"/>
    <cellStyle name="20% - Accent4 17 2 4 2" xfId="13987"/>
    <cellStyle name="20% - Accent4 17 2 5" xfId="13988"/>
    <cellStyle name="20% - Accent4 17 2 6" xfId="13989"/>
    <cellStyle name="20% - Accent4 17 2 7" xfId="13990"/>
    <cellStyle name="20% - Accent4 17 2 8" xfId="13991"/>
    <cellStyle name="20% - Accent4 17 2 9" xfId="13992"/>
    <cellStyle name="20% - Accent4 17 2_PNF Disclosure Summary 063011" xfId="13993"/>
    <cellStyle name="20% - Accent4 17 3" xfId="13994"/>
    <cellStyle name="20% - Accent4 17 3 2" xfId="13995"/>
    <cellStyle name="20% - Accent4 17 3 2 2" xfId="13996"/>
    <cellStyle name="20% - Accent4 17 3 3" xfId="13997"/>
    <cellStyle name="20% - Accent4 17 4" xfId="13998"/>
    <cellStyle name="20% - Accent4 17 4 2" xfId="13999"/>
    <cellStyle name="20% - Accent4 17 4 2 2" xfId="14000"/>
    <cellStyle name="20% - Accent4 17 4 3" xfId="14001"/>
    <cellStyle name="20% - Accent4 17 5" xfId="14002"/>
    <cellStyle name="20% - Accent4 17 5 2" xfId="14003"/>
    <cellStyle name="20% - Accent4 17 6" xfId="14004"/>
    <cellStyle name="20% - Accent4 17 7" xfId="14005"/>
    <cellStyle name="20% - Accent4 17 8" xfId="14006"/>
    <cellStyle name="20% - Accent4 17 9" xfId="14007"/>
    <cellStyle name="20% - Accent4 17_PNF Disclosure Summary 063011" xfId="14008"/>
    <cellStyle name="20% - Accent4 18" xfId="14009"/>
    <cellStyle name="20% - Accent4 18 10" xfId="14010"/>
    <cellStyle name="20% - Accent4 18 11" xfId="14011"/>
    <cellStyle name="20% - Accent4 18 12" xfId="14012"/>
    <cellStyle name="20% - Accent4 18 13" xfId="14013"/>
    <cellStyle name="20% - Accent4 18 14" xfId="14014"/>
    <cellStyle name="20% - Accent4 18 15" xfId="14015"/>
    <cellStyle name="20% - Accent4 18 16" xfId="14016"/>
    <cellStyle name="20% - Accent4 18 2" xfId="14017"/>
    <cellStyle name="20% - Accent4 18 2 10" xfId="14018"/>
    <cellStyle name="20% - Accent4 18 2 11" xfId="14019"/>
    <cellStyle name="20% - Accent4 18 2 12" xfId="14020"/>
    <cellStyle name="20% - Accent4 18 2 13" xfId="14021"/>
    <cellStyle name="20% - Accent4 18 2 14" xfId="14022"/>
    <cellStyle name="20% - Accent4 18 2 15" xfId="14023"/>
    <cellStyle name="20% - Accent4 18 2 2" xfId="14024"/>
    <cellStyle name="20% - Accent4 18 2 2 2" xfId="14025"/>
    <cellStyle name="20% - Accent4 18 2 2 2 2" xfId="14026"/>
    <cellStyle name="20% - Accent4 18 2 2 3" xfId="14027"/>
    <cellStyle name="20% - Accent4 18 2 3" xfId="14028"/>
    <cellStyle name="20% - Accent4 18 2 3 2" xfId="14029"/>
    <cellStyle name="20% - Accent4 18 2 3 2 2" xfId="14030"/>
    <cellStyle name="20% - Accent4 18 2 3 3" xfId="14031"/>
    <cellStyle name="20% - Accent4 18 2 4" xfId="14032"/>
    <cellStyle name="20% - Accent4 18 2 4 2" xfId="14033"/>
    <cellStyle name="20% - Accent4 18 2 5" xfId="14034"/>
    <cellStyle name="20% - Accent4 18 2 6" xfId="14035"/>
    <cellStyle name="20% - Accent4 18 2 7" xfId="14036"/>
    <cellStyle name="20% - Accent4 18 2 8" xfId="14037"/>
    <cellStyle name="20% - Accent4 18 2 9" xfId="14038"/>
    <cellStyle name="20% - Accent4 18 2_PNF Disclosure Summary 063011" xfId="14039"/>
    <cellStyle name="20% - Accent4 18 3" xfId="14040"/>
    <cellStyle name="20% - Accent4 18 3 2" xfId="14041"/>
    <cellStyle name="20% - Accent4 18 3 2 2" xfId="14042"/>
    <cellStyle name="20% - Accent4 18 3 3" xfId="14043"/>
    <cellStyle name="20% - Accent4 18 4" xfId="14044"/>
    <cellStyle name="20% - Accent4 18 4 2" xfId="14045"/>
    <cellStyle name="20% - Accent4 18 4 2 2" xfId="14046"/>
    <cellStyle name="20% - Accent4 18 4 3" xfId="14047"/>
    <cellStyle name="20% - Accent4 18 5" xfId="14048"/>
    <cellStyle name="20% - Accent4 18 5 2" xfId="14049"/>
    <cellStyle name="20% - Accent4 18 6" xfId="14050"/>
    <cellStyle name="20% - Accent4 18 7" xfId="14051"/>
    <cellStyle name="20% - Accent4 18 8" xfId="14052"/>
    <cellStyle name="20% - Accent4 18 9" xfId="14053"/>
    <cellStyle name="20% - Accent4 18_PNF Disclosure Summary 063011" xfId="14054"/>
    <cellStyle name="20% - Accent4 19" xfId="14055"/>
    <cellStyle name="20% - Accent4 19 10" xfId="14056"/>
    <cellStyle name="20% - Accent4 19 11" xfId="14057"/>
    <cellStyle name="20% - Accent4 19 12" xfId="14058"/>
    <cellStyle name="20% - Accent4 19 13" xfId="14059"/>
    <cellStyle name="20% - Accent4 19 14" xfId="14060"/>
    <cellStyle name="20% - Accent4 19 15" xfId="14061"/>
    <cellStyle name="20% - Accent4 19 16" xfId="14062"/>
    <cellStyle name="20% - Accent4 19 2" xfId="14063"/>
    <cellStyle name="20% - Accent4 19 2 10" xfId="14064"/>
    <cellStyle name="20% - Accent4 19 2 11" xfId="14065"/>
    <cellStyle name="20% - Accent4 19 2 12" xfId="14066"/>
    <cellStyle name="20% - Accent4 19 2 13" xfId="14067"/>
    <cellStyle name="20% - Accent4 19 2 14" xfId="14068"/>
    <cellStyle name="20% - Accent4 19 2 15" xfId="14069"/>
    <cellStyle name="20% - Accent4 19 2 2" xfId="14070"/>
    <cellStyle name="20% - Accent4 19 2 2 2" xfId="14071"/>
    <cellStyle name="20% - Accent4 19 2 2 2 2" xfId="14072"/>
    <cellStyle name="20% - Accent4 19 2 2 3" xfId="14073"/>
    <cellStyle name="20% - Accent4 19 2 3" xfId="14074"/>
    <cellStyle name="20% - Accent4 19 2 3 2" xfId="14075"/>
    <cellStyle name="20% - Accent4 19 2 3 2 2" xfId="14076"/>
    <cellStyle name="20% - Accent4 19 2 3 3" xfId="14077"/>
    <cellStyle name="20% - Accent4 19 2 4" xfId="14078"/>
    <cellStyle name="20% - Accent4 19 2 4 2" xfId="14079"/>
    <cellStyle name="20% - Accent4 19 2 5" xfId="14080"/>
    <cellStyle name="20% - Accent4 19 2 6" xfId="14081"/>
    <cellStyle name="20% - Accent4 19 2 7" xfId="14082"/>
    <cellStyle name="20% - Accent4 19 2 8" xfId="14083"/>
    <cellStyle name="20% - Accent4 19 2 9" xfId="14084"/>
    <cellStyle name="20% - Accent4 19 2_PNF Disclosure Summary 063011" xfId="14085"/>
    <cellStyle name="20% - Accent4 19 3" xfId="14086"/>
    <cellStyle name="20% - Accent4 19 3 2" xfId="14087"/>
    <cellStyle name="20% - Accent4 19 3 2 2" xfId="14088"/>
    <cellStyle name="20% - Accent4 19 3 3" xfId="14089"/>
    <cellStyle name="20% - Accent4 19 4" xfId="14090"/>
    <cellStyle name="20% - Accent4 19 4 2" xfId="14091"/>
    <cellStyle name="20% - Accent4 19 4 2 2" xfId="14092"/>
    <cellStyle name="20% - Accent4 19 4 3" xfId="14093"/>
    <cellStyle name="20% - Accent4 19 5" xfId="14094"/>
    <cellStyle name="20% - Accent4 19 5 2" xfId="14095"/>
    <cellStyle name="20% - Accent4 19 6" xfId="14096"/>
    <cellStyle name="20% - Accent4 19 7" xfId="14097"/>
    <cellStyle name="20% - Accent4 19 8" xfId="14098"/>
    <cellStyle name="20% - Accent4 19 9" xfId="14099"/>
    <cellStyle name="20% - Accent4 19_PNF Disclosure Summary 063011" xfId="14100"/>
    <cellStyle name="20% - Accent4 2" xfId="14101"/>
    <cellStyle name="20% - Accent4 2 10" xfId="14102"/>
    <cellStyle name="20% - Accent4 2 10 2" xfId="14103"/>
    <cellStyle name="20% - Accent4 2 10 2 2" xfId="14104"/>
    <cellStyle name="20% - Accent4 2 10 3" xfId="14105"/>
    <cellStyle name="20% - Accent4 2 11" xfId="14106"/>
    <cellStyle name="20% - Accent4 2 11 2" xfId="14107"/>
    <cellStyle name="20% - Accent4 2 12" xfId="14108"/>
    <cellStyle name="20% - Accent4 2 13" xfId="14109"/>
    <cellStyle name="20% - Accent4 2 14" xfId="14110"/>
    <cellStyle name="20% - Accent4 2 15" xfId="14111"/>
    <cellStyle name="20% - Accent4 2 16" xfId="14112"/>
    <cellStyle name="20% - Accent4 2 17" xfId="14113"/>
    <cellStyle name="20% - Accent4 2 18" xfId="14114"/>
    <cellStyle name="20% - Accent4 2 19" xfId="14115"/>
    <cellStyle name="20% - Accent4 2 2" xfId="14116"/>
    <cellStyle name="20% - Accent4 2 2 10" xfId="14117"/>
    <cellStyle name="20% - Accent4 2 2 11" xfId="14118"/>
    <cellStyle name="20% - Accent4 2 2 12" xfId="14119"/>
    <cellStyle name="20% - Accent4 2 2 13" xfId="14120"/>
    <cellStyle name="20% - Accent4 2 2 14" xfId="14121"/>
    <cellStyle name="20% - Accent4 2 2 15" xfId="14122"/>
    <cellStyle name="20% - Accent4 2 2 16" xfId="14123"/>
    <cellStyle name="20% - Accent4 2 2 2" xfId="14124"/>
    <cellStyle name="20% - Accent4 2 2 2 10" xfId="14125"/>
    <cellStyle name="20% - Accent4 2 2 2 11" xfId="14126"/>
    <cellStyle name="20% - Accent4 2 2 2 12" xfId="14127"/>
    <cellStyle name="20% - Accent4 2 2 2 13" xfId="14128"/>
    <cellStyle name="20% - Accent4 2 2 2 14" xfId="14129"/>
    <cellStyle name="20% - Accent4 2 2 2 15" xfId="14130"/>
    <cellStyle name="20% - Accent4 2 2 2 2" xfId="14131"/>
    <cellStyle name="20% - Accent4 2 2 2 2 2" xfId="14132"/>
    <cellStyle name="20% - Accent4 2 2 2 2 2 2" xfId="14133"/>
    <cellStyle name="20% - Accent4 2 2 2 2 3" xfId="14134"/>
    <cellStyle name="20% - Accent4 2 2 2 3" xfId="14135"/>
    <cellStyle name="20% - Accent4 2 2 2 3 2" xfId="14136"/>
    <cellStyle name="20% - Accent4 2 2 2 3 2 2" xfId="14137"/>
    <cellStyle name="20% - Accent4 2 2 2 3 3" xfId="14138"/>
    <cellStyle name="20% - Accent4 2 2 2 4" xfId="14139"/>
    <cellStyle name="20% - Accent4 2 2 2 4 2" xfId="14140"/>
    <cellStyle name="20% - Accent4 2 2 2 5" xfId="14141"/>
    <cellStyle name="20% - Accent4 2 2 2 6" xfId="14142"/>
    <cellStyle name="20% - Accent4 2 2 2 7" xfId="14143"/>
    <cellStyle name="20% - Accent4 2 2 2 8" xfId="14144"/>
    <cellStyle name="20% - Accent4 2 2 2 9" xfId="14145"/>
    <cellStyle name="20% - Accent4 2 2 2_PNF Disclosure Summary 063011" xfId="14146"/>
    <cellStyle name="20% - Accent4 2 2 3" xfId="14147"/>
    <cellStyle name="20% - Accent4 2 2 3 2" xfId="14148"/>
    <cellStyle name="20% - Accent4 2 2 3 2 2" xfId="14149"/>
    <cellStyle name="20% - Accent4 2 2 3 3" xfId="14150"/>
    <cellStyle name="20% - Accent4 2 2 4" xfId="14151"/>
    <cellStyle name="20% - Accent4 2 2 4 2" xfId="14152"/>
    <cellStyle name="20% - Accent4 2 2 4 2 2" xfId="14153"/>
    <cellStyle name="20% - Accent4 2 2 4 3" xfId="14154"/>
    <cellStyle name="20% - Accent4 2 2 5" xfId="14155"/>
    <cellStyle name="20% - Accent4 2 2 5 2" xfId="14156"/>
    <cellStyle name="20% - Accent4 2 2 6" xfId="14157"/>
    <cellStyle name="20% - Accent4 2 2 7" xfId="14158"/>
    <cellStyle name="20% - Accent4 2 2 8" xfId="14159"/>
    <cellStyle name="20% - Accent4 2 2 9" xfId="14160"/>
    <cellStyle name="20% - Accent4 2 2_PNF Disclosure Summary 063011" xfId="14161"/>
    <cellStyle name="20% - Accent4 2 20" xfId="14162"/>
    <cellStyle name="20% - Accent4 2 21" xfId="14163"/>
    <cellStyle name="20% - Accent4 2 22" xfId="14164"/>
    <cellStyle name="20% - Accent4 2 3" xfId="14165"/>
    <cellStyle name="20% - Accent4 2 3 10" xfId="14166"/>
    <cellStyle name="20% - Accent4 2 3 11" xfId="14167"/>
    <cellStyle name="20% - Accent4 2 3 12" xfId="14168"/>
    <cellStyle name="20% - Accent4 2 3 13" xfId="14169"/>
    <cellStyle name="20% - Accent4 2 3 14" xfId="14170"/>
    <cellStyle name="20% - Accent4 2 3 15" xfId="14171"/>
    <cellStyle name="20% - Accent4 2 3 16" xfId="14172"/>
    <cellStyle name="20% - Accent4 2 3 2" xfId="14173"/>
    <cellStyle name="20% - Accent4 2 3 2 10" xfId="14174"/>
    <cellStyle name="20% - Accent4 2 3 2 11" xfId="14175"/>
    <cellStyle name="20% - Accent4 2 3 2 12" xfId="14176"/>
    <cellStyle name="20% - Accent4 2 3 2 13" xfId="14177"/>
    <cellStyle name="20% - Accent4 2 3 2 14" xfId="14178"/>
    <cellStyle name="20% - Accent4 2 3 2 15" xfId="14179"/>
    <cellStyle name="20% - Accent4 2 3 2 2" xfId="14180"/>
    <cellStyle name="20% - Accent4 2 3 2 2 2" xfId="14181"/>
    <cellStyle name="20% - Accent4 2 3 2 2 2 2" xfId="14182"/>
    <cellStyle name="20% - Accent4 2 3 2 2 3" xfId="14183"/>
    <cellStyle name="20% - Accent4 2 3 2 3" xfId="14184"/>
    <cellStyle name="20% - Accent4 2 3 2 3 2" xfId="14185"/>
    <cellStyle name="20% - Accent4 2 3 2 3 2 2" xfId="14186"/>
    <cellStyle name="20% - Accent4 2 3 2 3 3" xfId="14187"/>
    <cellStyle name="20% - Accent4 2 3 2 4" xfId="14188"/>
    <cellStyle name="20% - Accent4 2 3 2 4 2" xfId="14189"/>
    <cellStyle name="20% - Accent4 2 3 2 5" xfId="14190"/>
    <cellStyle name="20% - Accent4 2 3 2 6" xfId="14191"/>
    <cellStyle name="20% - Accent4 2 3 2 7" xfId="14192"/>
    <cellStyle name="20% - Accent4 2 3 2 8" xfId="14193"/>
    <cellStyle name="20% - Accent4 2 3 2 9" xfId="14194"/>
    <cellStyle name="20% - Accent4 2 3 2_PNF Disclosure Summary 063011" xfId="14195"/>
    <cellStyle name="20% - Accent4 2 3 3" xfId="14196"/>
    <cellStyle name="20% - Accent4 2 3 3 2" xfId="14197"/>
    <cellStyle name="20% - Accent4 2 3 3 2 2" xfId="14198"/>
    <cellStyle name="20% - Accent4 2 3 3 3" xfId="14199"/>
    <cellStyle name="20% - Accent4 2 3 4" xfId="14200"/>
    <cellStyle name="20% - Accent4 2 3 4 2" xfId="14201"/>
    <cellStyle name="20% - Accent4 2 3 4 2 2" xfId="14202"/>
    <cellStyle name="20% - Accent4 2 3 4 3" xfId="14203"/>
    <cellStyle name="20% - Accent4 2 3 5" xfId="14204"/>
    <cellStyle name="20% - Accent4 2 3 5 2" xfId="14205"/>
    <cellStyle name="20% - Accent4 2 3 6" xfId="14206"/>
    <cellStyle name="20% - Accent4 2 3 7" xfId="14207"/>
    <cellStyle name="20% - Accent4 2 3 8" xfId="14208"/>
    <cellStyle name="20% - Accent4 2 3 9" xfId="14209"/>
    <cellStyle name="20% - Accent4 2 3_PNF Disclosure Summary 063011" xfId="14210"/>
    <cellStyle name="20% - Accent4 2 4" xfId="14211"/>
    <cellStyle name="20% - Accent4 2 4 10" xfId="14212"/>
    <cellStyle name="20% - Accent4 2 4 11" xfId="14213"/>
    <cellStyle name="20% - Accent4 2 4 12" xfId="14214"/>
    <cellStyle name="20% - Accent4 2 4 13" xfId="14215"/>
    <cellStyle name="20% - Accent4 2 4 14" xfId="14216"/>
    <cellStyle name="20% - Accent4 2 4 15" xfId="14217"/>
    <cellStyle name="20% - Accent4 2 4 16" xfId="14218"/>
    <cellStyle name="20% - Accent4 2 4 2" xfId="14219"/>
    <cellStyle name="20% - Accent4 2 4 2 10" xfId="14220"/>
    <cellStyle name="20% - Accent4 2 4 2 11" xfId="14221"/>
    <cellStyle name="20% - Accent4 2 4 2 12" xfId="14222"/>
    <cellStyle name="20% - Accent4 2 4 2 13" xfId="14223"/>
    <cellStyle name="20% - Accent4 2 4 2 14" xfId="14224"/>
    <cellStyle name="20% - Accent4 2 4 2 15" xfId="14225"/>
    <cellStyle name="20% - Accent4 2 4 2 2" xfId="14226"/>
    <cellStyle name="20% - Accent4 2 4 2 2 2" xfId="14227"/>
    <cellStyle name="20% - Accent4 2 4 2 2 2 2" xfId="14228"/>
    <cellStyle name="20% - Accent4 2 4 2 2 3" xfId="14229"/>
    <cellStyle name="20% - Accent4 2 4 2 3" xfId="14230"/>
    <cellStyle name="20% - Accent4 2 4 2 3 2" xfId="14231"/>
    <cellStyle name="20% - Accent4 2 4 2 3 2 2" xfId="14232"/>
    <cellStyle name="20% - Accent4 2 4 2 3 3" xfId="14233"/>
    <cellStyle name="20% - Accent4 2 4 2 4" xfId="14234"/>
    <cellStyle name="20% - Accent4 2 4 2 4 2" xfId="14235"/>
    <cellStyle name="20% - Accent4 2 4 2 5" xfId="14236"/>
    <cellStyle name="20% - Accent4 2 4 2 6" xfId="14237"/>
    <cellStyle name="20% - Accent4 2 4 2 7" xfId="14238"/>
    <cellStyle name="20% - Accent4 2 4 2 8" xfId="14239"/>
    <cellStyle name="20% - Accent4 2 4 2 9" xfId="14240"/>
    <cellStyle name="20% - Accent4 2 4 2_PNF Disclosure Summary 063011" xfId="14241"/>
    <cellStyle name="20% - Accent4 2 4 3" xfId="14242"/>
    <cellStyle name="20% - Accent4 2 4 3 2" xfId="14243"/>
    <cellStyle name="20% - Accent4 2 4 3 2 2" xfId="14244"/>
    <cellStyle name="20% - Accent4 2 4 3 3" xfId="14245"/>
    <cellStyle name="20% - Accent4 2 4 4" xfId="14246"/>
    <cellStyle name="20% - Accent4 2 4 4 2" xfId="14247"/>
    <cellStyle name="20% - Accent4 2 4 4 2 2" xfId="14248"/>
    <cellStyle name="20% - Accent4 2 4 4 3" xfId="14249"/>
    <cellStyle name="20% - Accent4 2 4 5" xfId="14250"/>
    <cellStyle name="20% - Accent4 2 4 5 2" xfId="14251"/>
    <cellStyle name="20% - Accent4 2 4 6" xfId="14252"/>
    <cellStyle name="20% - Accent4 2 4 7" xfId="14253"/>
    <cellStyle name="20% - Accent4 2 4 8" xfId="14254"/>
    <cellStyle name="20% - Accent4 2 4 9" xfId="14255"/>
    <cellStyle name="20% - Accent4 2 4_PNF Disclosure Summary 063011" xfId="14256"/>
    <cellStyle name="20% - Accent4 2 5" xfId="14257"/>
    <cellStyle name="20% - Accent4 2 5 10" xfId="14258"/>
    <cellStyle name="20% - Accent4 2 5 11" xfId="14259"/>
    <cellStyle name="20% - Accent4 2 5 12" xfId="14260"/>
    <cellStyle name="20% - Accent4 2 5 13" xfId="14261"/>
    <cellStyle name="20% - Accent4 2 5 14" xfId="14262"/>
    <cellStyle name="20% - Accent4 2 5 15" xfId="14263"/>
    <cellStyle name="20% - Accent4 2 5 16" xfId="14264"/>
    <cellStyle name="20% - Accent4 2 5 2" xfId="14265"/>
    <cellStyle name="20% - Accent4 2 5 2 10" xfId="14266"/>
    <cellStyle name="20% - Accent4 2 5 2 11" xfId="14267"/>
    <cellStyle name="20% - Accent4 2 5 2 12" xfId="14268"/>
    <cellStyle name="20% - Accent4 2 5 2 13" xfId="14269"/>
    <cellStyle name="20% - Accent4 2 5 2 14" xfId="14270"/>
    <cellStyle name="20% - Accent4 2 5 2 15" xfId="14271"/>
    <cellStyle name="20% - Accent4 2 5 2 2" xfId="14272"/>
    <cellStyle name="20% - Accent4 2 5 2 2 2" xfId="14273"/>
    <cellStyle name="20% - Accent4 2 5 2 2 2 2" xfId="14274"/>
    <cellStyle name="20% - Accent4 2 5 2 2 3" xfId="14275"/>
    <cellStyle name="20% - Accent4 2 5 2 3" xfId="14276"/>
    <cellStyle name="20% - Accent4 2 5 2 3 2" xfId="14277"/>
    <cellStyle name="20% - Accent4 2 5 2 3 2 2" xfId="14278"/>
    <cellStyle name="20% - Accent4 2 5 2 3 3" xfId="14279"/>
    <cellStyle name="20% - Accent4 2 5 2 4" xfId="14280"/>
    <cellStyle name="20% - Accent4 2 5 2 4 2" xfId="14281"/>
    <cellStyle name="20% - Accent4 2 5 2 5" xfId="14282"/>
    <cellStyle name="20% - Accent4 2 5 2 6" xfId="14283"/>
    <cellStyle name="20% - Accent4 2 5 2 7" xfId="14284"/>
    <cellStyle name="20% - Accent4 2 5 2 8" xfId="14285"/>
    <cellStyle name="20% - Accent4 2 5 2 9" xfId="14286"/>
    <cellStyle name="20% - Accent4 2 5 2_PNF Disclosure Summary 063011" xfId="14287"/>
    <cellStyle name="20% - Accent4 2 5 3" xfId="14288"/>
    <cellStyle name="20% - Accent4 2 5 3 2" xfId="14289"/>
    <cellStyle name="20% - Accent4 2 5 3 2 2" xfId="14290"/>
    <cellStyle name="20% - Accent4 2 5 3 3" xfId="14291"/>
    <cellStyle name="20% - Accent4 2 5 4" xfId="14292"/>
    <cellStyle name="20% - Accent4 2 5 4 2" xfId="14293"/>
    <cellStyle name="20% - Accent4 2 5 4 2 2" xfId="14294"/>
    <cellStyle name="20% - Accent4 2 5 4 3" xfId="14295"/>
    <cellStyle name="20% - Accent4 2 5 5" xfId="14296"/>
    <cellStyle name="20% - Accent4 2 5 5 2" xfId="14297"/>
    <cellStyle name="20% - Accent4 2 5 6" xfId="14298"/>
    <cellStyle name="20% - Accent4 2 5 7" xfId="14299"/>
    <cellStyle name="20% - Accent4 2 5 8" xfId="14300"/>
    <cellStyle name="20% - Accent4 2 5 9" xfId="14301"/>
    <cellStyle name="20% - Accent4 2 5_PNF Disclosure Summary 063011" xfId="14302"/>
    <cellStyle name="20% - Accent4 2 6" xfId="14303"/>
    <cellStyle name="20% - Accent4 2 6 10" xfId="14304"/>
    <cellStyle name="20% - Accent4 2 6 11" xfId="14305"/>
    <cellStyle name="20% - Accent4 2 6 12" xfId="14306"/>
    <cellStyle name="20% - Accent4 2 6 13" xfId="14307"/>
    <cellStyle name="20% - Accent4 2 6 14" xfId="14308"/>
    <cellStyle name="20% - Accent4 2 6 15" xfId="14309"/>
    <cellStyle name="20% - Accent4 2 6 16" xfId="14310"/>
    <cellStyle name="20% - Accent4 2 6 2" xfId="14311"/>
    <cellStyle name="20% - Accent4 2 6 2 10" xfId="14312"/>
    <cellStyle name="20% - Accent4 2 6 2 11" xfId="14313"/>
    <cellStyle name="20% - Accent4 2 6 2 12" xfId="14314"/>
    <cellStyle name="20% - Accent4 2 6 2 13" xfId="14315"/>
    <cellStyle name="20% - Accent4 2 6 2 14" xfId="14316"/>
    <cellStyle name="20% - Accent4 2 6 2 15" xfId="14317"/>
    <cellStyle name="20% - Accent4 2 6 2 2" xfId="14318"/>
    <cellStyle name="20% - Accent4 2 6 2 2 2" xfId="14319"/>
    <cellStyle name="20% - Accent4 2 6 2 2 2 2" xfId="14320"/>
    <cellStyle name="20% - Accent4 2 6 2 2 3" xfId="14321"/>
    <cellStyle name="20% - Accent4 2 6 2 3" xfId="14322"/>
    <cellStyle name="20% - Accent4 2 6 2 3 2" xfId="14323"/>
    <cellStyle name="20% - Accent4 2 6 2 3 2 2" xfId="14324"/>
    <cellStyle name="20% - Accent4 2 6 2 3 3" xfId="14325"/>
    <cellStyle name="20% - Accent4 2 6 2 4" xfId="14326"/>
    <cellStyle name="20% - Accent4 2 6 2 4 2" xfId="14327"/>
    <cellStyle name="20% - Accent4 2 6 2 5" xfId="14328"/>
    <cellStyle name="20% - Accent4 2 6 2 6" xfId="14329"/>
    <cellStyle name="20% - Accent4 2 6 2 7" xfId="14330"/>
    <cellStyle name="20% - Accent4 2 6 2 8" xfId="14331"/>
    <cellStyle name="20% - Accent4 2 6 2 9" xfId="14332"/>
    <cellStyle name="20% - Accent4 2 6 2_PNF Disclosure Summary 063011" xfId="14333"/>
    <cellStyle name="20% - Accent4 2 6 3" xfId="14334"/>
    <cellStyle name="20% - Accent4 2 6 3 2" xfId="14335"/>
    <cellStyle name="20% - Accent4 2 6 3 2 2" xfId="14336"/>
    <cellStyle name="20% - Accent4 2 6 3 3" xfId="14337"/>
    <cellStyle name="20% - Accent4 2 6 4" xfId="14338"/>
    <cellStyle name="20% - Accent4 2 6 4 2" xfId="14339"/>
    <cellStyle name="20% - Accent4 2 6 4 2 2" xfId="14340"/>
    <cellStyle name="20% - Accent4 2 6 4 3" xfId="14341"/>
    <cellStyle name="20% - Accent4 2 6 5" xfId="14342"/>
    <cellStyle name="20% - Accent4 2 6 5 2" xfId="14343"/>
    <cellStyle name="20% - Accent4 2 6 6" xfId="14344"/>
    <cellStyle name="20% - Accent4 2 6 7" xfId="14345"/>
    <cellStyle name="20% - Accent4 2 6 8" xfId="14346"/>
    <cellStyle name="20% - Accent4 2 6 9" xfId="14347"/>
    <cellStyle name="20% - Accent4 2 6_PNF Disclosure Summary 063011" xfId="14348"/>
    <cellStyle name="20% - Accent4 2 7" xfId="14349"/>
    <cellStyle name="20% - Accent4 2 7 10" xfId="14350"/>
    <cellStyle name="20% - Accent4 2 7 11" xfId="14351"/>
    <cellStyle name="20% - Accent4 2 7 12" xfId="14352"/>
    <cellStyle name="20% - Accent4 2 7 13" xfId="14353"/>
    <cellStyle name="20% - Accent4 2 7 14" xfId="14354"/>
    <cellStyle name="20% - Accent4 2 7 15" xfId="14355"/>
    <cellStyle name="20% - Accent4 2 7 16" xfId="14356"/>
    <cellStyle name="20% - Accent4 2 7 2" xfId="14357"/>
    <cellStyle name="20% - Accent4 2 7 2 10" xfId="14358"/>
    <cellStyle name="20% - Accent4 2 7 2 11" xfId="14359"/>
    <cellStyle name="20% - Accent4 2 7 2 12" xfId="14360"/>
    <cellStyle name="20% - Accent4 2 7 2 13" xfId="14361"/>
    <cellStyle name="20% - Accent4 2 7 2 14" xfId="14362"/>
    <cellStyle name="20% - Accent4 2 7 2 15" xfId="14363"/>
    <cellStyle name="20% - Accent4 2 7 2 2" xfId="14364"/>
    <cellStyle name="20% - Accent4 2 7 2 2 2" xfId="14365"/>
    <cellStyle name="20% - Accent4 2 7 2 2 2 2" xfId="14366"/>
    <cellStyle name="20% - Accent4 2 7 2 2 3" xfId="14367"/>
    <cellStyle name="20% - Accent4 2 7 2 3" xfId="14368"/>
    <cellStyle name="20% - Accent4 2 7 2 3 2" xfId="14369"/>
    <cellStyle name="20% - Accent4 2 7 2 3 2 2" xfId="14370"/>
    <cellStyle name="20% - Accent4 2 7 2 3 3" xfId="14371"/>
    <cellStyle name="20% - Accent4 2 7 2 4" xfId="14372"/>
    <cellStyle name="20% - Accent4 2 7 2 4 2" xfId="14373"/>
    <cellStyle name="20% - Accent4 2 7 2 5" xfId="14374"/>
    <cellStyle name="20% - Accent4 2 7 2 6" xfId="14375"/>
    <cellStyle name="20% - Accent4 2 7 2 7" xfId="14376"/>
    <cellStyle name="20% - Accent4 2 7 2 8" xfId="14377"/>
    <cellStyle name="20% - Accent4 2 7 2 9" xfId="14378"/>
    <cellStyle name="20% - Accent4 2 7 2_PNF Disclosure Summary 063011" xfId="14379"/>
    <cellStyle name="20% - Accent4 2 7 3" xfId="14380"/>
    <cellStyle name="20% - Accent4 2 7 3 2" xfId="14381"/>
    <cellStyle name="20% - Accent4 2 7 3 2 2" xfId="14382"/>
    <cellStyle name="20% - Accent4 2 7 3 3" xfId="14383"/>
    <cellStyle name="20% - Accent4 2 7 4" xfId="14384"/>
    <cellStyle name="20% - Accent4 2 7 4 2" xfId="14385"/>
    <cellStyle name="20% - Accent4 2 7 4 2 2" xfId="14386"/>
    <cellStyle name="20% - Accent4 2 7 4 3" xfId="14387"/>
    <cellStyle name="20% - Accent4 2 7 5" xfId="14388"/>
    <cellStyle name="20% - Accent4 2 7 5 2" xfId="14389"/>
    <cellStyle name="20% - Accent4 2 7 6" xfId="14390"/>
    <cellStyle name="20% - Accent4 2 7 7" xfId="14391"/>
    <cellStyle name="20% - Accent4 2 7 8" xfId="14392"/>
    <cellStyle name="20% - Accent4 2 7 9" xfId="14393"/>
    <cellStyle name="20% - Accent4 2 7_PNF Disclosure Summary 063011" xfId="14394"/>
    <cellStyle name="20% - Accent4 2 8" xfId="14395"/>
    <cellStyle name="20% - Accent4 2 8 10" xfId="14396"/>
    <cellStyle name="20% - Accent4 2 8 11" xfId="14397"/>
    <cellStyle name="20% - Accent4 2 8 12" xfId="14398"/>
    <cellStyle name="20% - Accent4 2 8 13" xfId="14399"/>
    <cellStyle name="20% - Accent4 2 8 14" xfId="14400"/>
    <cellStyle name="20% - Accent4 2 8 15" xfId="14401"/>
    <cellStyle name="20% - Accent4 2 8 2" xfId="14402"/>
    <cellStyle name="20% - Accent4 2 8 2 2" xfId="14403"/>
    <cellStyle name="20% - Accent4 2 8 2 2 2" xfId="14404"/>
    <cellStyle name="20% - Accent4 2 8 2 3" xfId="14405"/>
    <cellStyle name="20% - Accent4 2 8 3" xfId="14406"/>
    <cellStyle name="20% - Accent4 2 8 3 2" xfId="14407"/>
    <cellStyle name="20% - Accent4 2 8 3 2 2" xfId="14408"/>
    <cellStyle name="20% - Accent4 2 8 3 3" xfId="14409"/>
    <cellStyle name="20% - Accent4 2 8 4" xfId="14410"/>
    <cellStyle name="20% - Accent4 2 8 4 2" xfId="14411"/>
    <cellStyle name="20% - Accent4 2 8 5" xfId="14412"/>
    <cellStyle name="20% - Accent4 2 8 6" xfId="14413"/>
    <cellStyle name="20% - Accent4 2 8 7" xfId="14414"/>
    <cellStyle name="20% - Accent4 2 8 8" xfId="14415"/>
    <cellStyle name="20% - Accent4 2 8 9" xfId="14416"/>
    <cellStyle name="20% - Accent4 2 8_PNF Disclosure Summary 063011" xfId="14417"/>
    <cellStyle name="20% - Accent4 2 9" xfId="14418"/>
    <cellStyle name="20% - Accent4 2 9 2" xfId="14419"/>
    <cellStyle name="20% - Accent4 2 9 2 2" xfId="14420"/>
    <cellStyle name="20% - Accent4 2 9 3" xfId="14421"/>
    <cellStyle name="20% - Accent4 2_PNF Disclosure Summary 063011" xfId="14422"/>
    <cellStyle name="20% - Accent4 20" xfId="14423"/>
    <cellStyle name="20% - Accent4 20 10" xfId="14424"/>
    <cellStyle name="20% - Accent4 20 11" xfId="14425"/>
    <cellStyle name="20% - Accent4 20 12" xfId="14426"/>
    <cellStyle name="20% - Accent4 20 13" xfId="14427"/>
    <cellStyle name="20% - Accent4 20 14" xfId="14428"/>
    <cellStyle name="20% - Accent4 20 15" xfId="14429"/>
    <cellStyle name="20% - Accent4 20 2" xfId="14430"/>
    <cellStyle name="20% - Accent4 20 2 2" xfId="14431"/>
    <cellStyle name="20% - Accent4 20 2 2 2" xfId="14432"/>
    <cellStyle name="20% - Accent4 20 2 3" xfId="14433"/>
    <cellStyle name="20% - Accent4 20 3" xfId="14434"/>
    <cellStyle name="20% - Accent4 20 3 2" xfId="14435"/>
    <cellStyle name="20% - Accent4 20 3 2 2" xfId="14436"/>
    <cellStyle name="20% - Accent4 20 3 3" xfId="14437"/>
    <cellStyle name="20% - Accent4 20 4" xfId="14438"/>
    <cellStyle name="20% - Accent4 20 4 2" xfId="14439"/>
    <cellStyle name="20% - Accent4 20 5" xfId="14440"/>
    <cellStyle name="20% - Accent4 20 6" xfId="14441"/>
    <cellStyle name="20% - Accent4 20 7" xfId="14442"/>
    <cellStyle name="20% - Accent4 20 8" xfId="14443"/>
    <cellStyle name="20% - Accent4 20 9" xfId="14444"/>
    <cellStyle name="20% - Accent4 20_PNF Disclosure Summary 063011" xfId="14445"/>
    <cellStyle name="20% - Accent4 21" xfId="14446"/>
    <cellStyle name="20% - Accent4 21 2" xfId="14447"/>
    <cellStyle name="20% - Accent4 22" xfId="14448"/>
    <cellStyle name="20% - Accent4 23" xfId="14449"/>
    <cellStyle name="20% - Accent4 24" xfId="14450"/>
    <cellStyle name="20% - Accent4 25" xfId="14451"/>
    <cellStyle name="20% - Accent4 26" xfId="14452"/>
    <cellStyle name="20% - Accent4 27" xfId="14453"/>
    <cellStyle name="20% - Accent4 28" xfId="14454"/>
    <cellStyle name="20% - Accent4 29" xfId="14455"/>
    <cellStyle name="20% - Accent4 3" xfId="14456"/>
    <cellStyle name="20% - Accent4 3 10" xfId="14457"/>
    <cellStyle name="20% - Accent4 3 10 2" xfId="14458"/>
    <cellStyle name="20% - Accent4 3 10 2 2" xfId="14459"/>
    <cellStyle name="20% - Accent4 3 10 3" xfId="14460"/>
    <cellStyle name="20% - Accent4 3 11" xfId="14461"/>
    <cellStyle name="20% - Accent4 3 11 2" xfId="14462"/>
    <cellStyle name="20% - Accent4 3 12" xfId="14463"/>
    <cellStyle name="20% - Accent4 3 13" xfId="14464"/>
    <cellStyle name="20% - Accent4 3 14" xfId="14465"/>
    <cellStyle name="20% - Accent4 3 15" xfId="14466"/>
    <cellStyle name="20% - Accent4 3 16" xfId="14467"/>
    <cellStyle name="20% - Accent4 3 17" xfId="14468"/>
    <cellStyle name="20% - Accent4 3 18" xfId="14469"/>
    <cellStyle name="20% - Accent4 3 19" xfId="14470"/>
    <cellStyle name="20% - Accent4 3 2" xfId="14471"/>
    <cellStyle name="20% - Accent4 3 2 10" xfId="14472"/>
    <cellStyle name="20% - Accent4 3 2 11" xfId="14473"/>
    <cellStyle name="20% - Accent4 3 2 12" xfId="14474"/>
    <cellStyle name="20% - Accent4 3 2 13" xfId="14475"/>
    <cellStyle name="20% - Accent4 3 2 14" xfId="14476"/>
    <cellStyle name="20% - Accent4 3 2 15" xfId="14477"/>
    <cellStyle name="20% - Accent4 3 2 16" xfId="14478"/>
    <cellStyle name="20% - Accent4 3 2 2" xfId="14479"/>
    <cellStyle name="20% - Accent4 3 2 2 10" xfId="14480"/>
    <cellStyle name="20% - Accent4 3 2 2 11" xfId="14481"/>
    <cellStyle name="20% - Accent4 3 2 2 12" xfId="14482"/>
    <cellStyle name="20% - Accent4 3 2 2 13" xfId="14483"/>
    <cellStyle name="20% - Accent4 3 2 2 14" xfId="14484"/>
    <cellStyle name="20% - Accent4 3 2 2 15" xfId="14485"/>
    <cellStyle name="20% - Accent4 3 2 2 2" xfId="14486"/>
    <cellStyle name="20% - Accent4 3 2 2 2 2" xfId="14487"/>
    <cellStyle name="20% - Accent4 3 2 2 2 2 2" xfId="14488"/>
    <cellStyle name="20% - Accent4 3 2 2 2 3" xfId="14489"/>
    <cellStyle name="20% - Accent4 3 2 2 3" xfId="14490"/>
    <cellStyle name="20% - Accent4 3 2 2 3 2" xfId="14491"/>
    <cellStyle name="20% - Accent4 3 2 2 3 2 2" xfId="14492"/>
    <cellStyle name="20% - Accent4 3 2 2 3 3" xfId="14493"/>
    <cellStyle name="20% - Accent4 3 2 2 4" xfId="14494"/>
    <cellStyle name="20% - Accent4 3 2 2 4 2" xfId="14495"/>
    <cellStyle name="20% - Accent4 3 2 2 5" xfId="14496"/>
    <cellStyle name="20% - Accent4 3 2 2 6" xfId="14497"/>
    <cellStyle name="20% - Accent4 3 2 2 7" xfId="14498"/>
    <cellStyle name="20% - Accent4 3 2 2 8" xfId="14499"/>
    <cellStyle name="20% - Accent4 3 2 2 9" xfId="14500"/>
    <cellStyle name="20% - Accent4 3 2 2_PNF Disclosure Summary 063011" xfId="14501"/>
    <cellStyle name="20% - Accent4 3 2 3" xfId="14502"/>
    <cellStyle name="20% - Accent4 3 2 3 2" xfId="14503"/>
    <cellStyle name="20% - Accent4 3 2 3 2 2" xfId="14504"/>
    <cellStyle name="20% - Accent4 3 2 3 3" xfId="14505"/>
    <cellStyle name="20% - Accent4 3 2 4" xfId="14506"/>
    <cellStyle name="20% - Accent4 3 2 4 2" xfId="14507"/>
    <cellStyle name="20% - Accent4 3 2 4 2 2" xfId="14508"/>
    <cellStyle name="20% - Accent4 3 2 4 3" xfId="14509"/>
    <cellStyle name="20% - Accent4 3 2 5" xfId="14510"/>
    <cellStyle name="20% - Accent4 3 2 5 2" xfId="14511"/>
    <cellStyle name="20% - Accent4 3 2 6" xfId="14512"/>
    <cellStyle name="20% - Accent4 3 2 7" xfId="14513"/>
    <cellStyle name="20% - Accent4 3 2 8" xfId="14514"/>
    <cellStyle name="20% - Accent4 3 2 9" xfId="14515"/>
    <cellStyle name="20% - Accent4 3 2_PNF Disclosure Summary 063011" xfId="14516"/>
    <cellStyle name="20% - Accent4 3 20" xfId="14517"/>
    <cellStyle name="20% - Accent4 3 21" xfId="14518"/>
    <cellStyle name="20% - Accent4 3 22" xfId="14519"/>
    <cellStyle name="20% - Accent4 3 3" xfId="14520"/>
    <cellStyle name="20% - Accent4 3 3 10" xfId="14521"/>
    <cellStyle name="20% - Accent4 3 3 11" xfId="14522"/>
    <cellStyle name="20% - Accent4 3 3 12" xfId="14523"/>
    <cellStyle name="20% - Accent4 3 3 13" xfId="14524"/>
    <cellStyle name="20% - Accent4 3 3 14" xfId="14525"/>
    <cellStyle name="20% - Accent4 3 3 15" xfId="14526"/>
    <cellStyle name="20% - Accent4 3 3 16" xfId="14527"/>
    <cellStyle name="20% - Accent4 3 3 2" xfId="14528"/>
    <cellStyle name="20% - Accent4 3 3 2 10" xfId="14529"/>
    <cellStyle name="20% - Accent4 3 3 2 11" xfId="14530"/>
    <cellStyle name="20% - Accent4 3 3 2 12" xfId="14531"/>
    <cellStyle name="20% - Accent4 3 3 2 13" xfId="14532"/>
    <cellStyle name="20% - Accent4 3 3 2 14" xfId="14533"/>
    <cellStyle name="20% - Accent4 3 3 2 15" xfId="14534"/>
    <cellStyle name="20% - Accent4 3 3 2 2" xfId="14535"/>
    <cellStyle name="20% - Accent4 3 3 2 2 2" xfId="14536"/>
    <cellStyle name="20% - Accent4 3 3 2 2 2 2" xfId="14537"/>
    <cellStyle name="20% - Accent4 3 3 2 2 3" xfId="14538"/>
    <cellStyle name="20% - Accent4 3 3 2 3" xfId="14539"/>
    <cellStyle name="20% - Accent4 3 3 2 3 2" xfId="14540"/>
    <cellStyle name="20% - Accent4 3 3 2 3 2 2" xfId="14541"/>
    <cellStyle name="20% - Accent4 3 3 2 3 3" xfId="14542"/>
    <cellStyle name="20% - Accent4 3 3 2 4" xfId="14543"/>
    <cellStyle name="20% - Accent4 3 3 2 4 2" xfId="14544"/>
    <cellStyle name="20% - Accent4 3 3 2 5" xfId="14545"/>
    <cellStyle name="20% - Accent4 3 3 2 6" xfId="14546"/>
    <cellStyle name="20% - Accent4 3 3 2 7" xfId="14547"/>
    <cellStyle name="20% - Accent4 3 3 2 8" xfId="14548"/>
    <cellStyle name="20% - Accent4 3 3 2 9" xfId="14549"/>
    <cellStyle name="20% - Accent4 3 3 2_PNF Disclosure Summary 063011" xfId="14550"/>
    <cellStyle name="20% - Accent4 3 3 3" xfId="14551"/>
    <cellStyle name="20% - Accent4 3 3 3 2" xfId="14552"/>
    <cellStyle name="20% - Accent4 3 3 3 2 2" xfId="14553"/>
    <cellStyle name="20% - Accent4 3 3 3 3" xfId="14554"/>
    <cellStyle name="20% - Accent4 3 3 4" xfId="14555"/>
    <cellStyle name="20% - Accent4 3 3 4 2" xfId="14556"/>
    <cellStyle name="20% - Accent4 3 3 4 2 2" xfId="14557"/>
    <cellStyle name="20% - Accent4 3 3 4 3" xfId="14558"/>
    <cellStyle name="20% - Accent4 3 3 5" xfId="14559"/>
    <cellStyle name="20% - Accent4 3 3 5 2" xfId="14560"/>
    <cellStyle name="20% - Accent4 3 3 6" xfId="14561"/>
    <cellStyle name="20% - Accent4 3 3 7" xfId="14562"/>
    <cellStyle name="20% - Accent4 3 3 8" xfId="14563"/>
    <cellStyle name="20% - Accent4 3 3 9" xfId="14564"/>
    <cellStyle name="20% - Accent4 3 3_PNF Disclosure Summary 063011" xfId="14565"/>
    <cellStyle name="20% - Accent4 3 4" xfId="14566"/>
    <cellStyle name="20% - Accent4 3 4 10" xfId="14567"/>
    <cellStyle name="20% - Accent4 3 4 11" xfId="14568"/>
    <cellStyle name="20% - Accent4 3 4 12" xfId="14569"/>
    <cellStyle name="20% - Accent4 3 4 13" xfId="14570"/>
    <cellStyle name="20% - Accent4 3 4 14" xfId="14571"/>
    <cellStyle name="20% - Accent4 3 4 15" xfId="14572"/>
    <cellStyle name="20% - Accent4 3 4 16" xfId="14573"/>
    <cellStyle name="20% - Accent4 3 4 2" xfId="14574"/>
    <cellStyle name="20% - Accent4 3 4 2 10" xfId="14575"/>
    <cellStyle name="20% - Accent4 3 4 2 11" xfId="14576"/>
    <cellStyle name="20% - Accent4 3 4 2 12" xfId="14577"/>
    <cellStyle name="20% - Accent4 3 4 2 13" xfId="14578"/>
    <cellStyle name="20% - Accent4 3 4 2 14" xfId="14579"/>
    <cellStyle name="20% - Accent4 3 4 2 15" xfId="14580"/>
    <cellStyle name="20% - Accent4 3 4 2 2" xfId="14581"/>
    <cellStyle name="20% - Accent4 3 4 2 2 2" xfId="14582"/>
    <cellStyle name="20% - Accent4 3 4 2 2 2 2" xfId="14583"/>
    <cellStyle name="20% - Accent4 3 4 2 2 3" xfId="14584"/>
    <cellStyle name="20% - Accent4 3 4 2 3" xfId="14585"/>
    <cellStyle name="20% - Accent4 3 4 2 3 2" xfId="14586"/>
    <cellStyle name="20% - Accent4 3 4 2 3 2 2" xfId="14587"/>
    <cellStyle name="20% - Accent4 3 4 2 3 3" xfId="14588"/>
    <cellStyle name="20% - Accent4 3 4 2 4" xfId="14589"/>
    <cellStyle name="20% - Accent4 3 4 2 4 2" xfId="14590"/>
    <cellStyle name="20% - Accent4 3 4 2 5" xfId="14591"/>
    <cellStyle name="20% - Accent4 3 4 2 6" xfId="14592"/>
    <cellStyle name="20% - Accent4 3 4 2 7" xfId="14593"/>
    <cellStyle name="20% - Accent4 3 4 2 8" xfId="14594"/>
    <cellStyle name="20% - Accent4 3 4 2 9" xfId="14595"/>
    <cellStyle name="20% - Accent4 3 4 2_PNF Disclosure Summary 063011" xfId="14596"/>
    <cellStyle name="20% - Accent4 3 4 3" xfId="14597"/>
    <cellStyle name="20% - Accent4 3 4 3 2" xfId="14598"/>
    <cellStyle name="20% - Accent4 3 4 3 2 2" xfId="14599"/>
    <cellStyle name="20% - Accent4 3 4 3 3" xfId="14600"/>
    <cellStyle name="20% - Accent4 3 4 4" xfId="14601"/>
    <cellStyle name="20% - Accent4 3 4 4 2" xfId="14602"/>
    <cellStyle name="20% - Accent4 3 4 4 2 2" xfId="14603"/>
    <cellStyle name="20% - Accent4 3 4 4 3" xfId="14604"/>
    <cellStyle name="20% - Accent4 3 4 5" xfId="14605"/>
    <cellStyle name="20% - Accent4 3 4 5 2" xfId="14606"/>
    <cellStyle name="20% - Accent4 3 4 6" xfId="14607"/>
    <cellStyle name="20% - Accent4 3 4 7" xfId="14608"/>
    <cellStyle name="20% - Accent4 3 4 8" xfId="14609"/>
    <cellStyle name="20% - Accent4 3 4 9" xfId="14610"/>
    <cellStyle name="20% - Accent4 3 4_PNF Disclosure Summary 063011" xfId="14611"/>
    <cellStyle name="20% - Accent4 3 5" xfId="14612"/>
    <cellStyle name="20% - Accent4 3 5 10" xfId="14613"/>
    <cellStyle name="20% - Accent4 3 5 11" xfId="14614"/>
    <cellStyle name="20% - Accent4 3 5 12" xfId="14615"/>
    <cellStyle name="20% - Accent4 3 5 13" xfId="14616"/>
    <cellStyle name="20% - Accent4 3 5 14" xfId="14617"/>
    <cellStyle name="20% - Accent4 3 5 15" xfId="14618"/>
    <cellStyle name="20% - Accent4 3 5 16" xfId="14619"/>
    <cellStyle name="20% - Accent4 3 5 2" xfId="14620"/>
    <cellStyle name="20% - Accent4 3 5 2 10" xfId="14621"/>
    <cellStyle name="20% - Accent4 3 5 2 11" xfId="14622"/>
    <cellStyle name="20% - Accent4 3 5 2 12" xfId="14623"/>
    <cellStyle name="20% - Accent4 3 5 2 13" xfId="14624"/>
    <cellStyle name="20% - Accent4 3 5 2 14" xfId="14625"/>
    <cellStyle name="20% - Accent4 3 5 2 15" xfId="14626"/>
    <cellStyle name="20% - Accent4 3 5 2 2" xfId="14627"/>
    <cellStyle name="20% - Accent4 3 5 2 2 2" xfId="14628"/>
    <cellStyle name="20% - Accent4 3 5 2 2 2 2" xfId="14629"/>
    <cellStyle name="20% - Accent4 3 5 2 2 3" xfId="14630"/>
    <cellStyle name="20% - Accent4 3 5 2 3" xfId="14631"/>
    <cellStyle name="20% - Accent4 3 5 2 3 2" xfId="14632"/>
    <cellStyle name="20% - Accent4 3 5 2 3 2 2" xfId="14633"/>
    <cellStyle name="20% - Accent4 3 5 2 3 3" xfId="14634"/>
    <cellStyle name="20% - Accent4 3 5 2 4" xfId="14635"/>
    <cellStyle name="20% - Accent4 3 5 2 4 2" xfId="14636"/>
    <cellStyle name="20% - Accent4 3 5 2 5" xfId="14637"/>
    <cellStyle name="20% - Accent4 3 5 2 6" xfId="14638"/>
    <cellStyle name="20% - Accent4 3 5 2 7" xfId="14639"/>
    <cellStyle name="20% - Accent4 3 5 2 8" xfId="14640"/>
    <cellStyle name="20% - Accent4 3 5 2 9" xfId="14641"/>
    <cellStyle name="20% - Accent4 3 5 2_PNF Disclosure Summary 063011" xfId="14642"/>
    <cellStyle name="20% - Accent4 3 5 3" xfId="14643"/>
    <cellStyle name="20% - Accent4 3 5 3 2" xfId="14644"/>
    <cellStyle name="20% - Accent4 3 5 3 2 2" xfId="14645"/>
    <cellStyle name="20% - Accent4 3 5 3 3" xfId="14646"/>
    <cellStyle name="20% - Accent4 3 5 4" xfId="14647"/>
    <cellStyle name="20% - Accent4 3 5 4 2" xfId="14648"/>
    <cellStyle name="20% - Accent4 3 5 4 2 2" xfId="14649"/>
    <cellStyle name="20% - Accent4 3 5 4 3" xfId="14650"/>
    <cellStyle name="20% - Accent4 3 5 5" xfId="14651"/>
    <cellStyle name="20% - Accent4 3 5 5 2" xfId="14652"/>
    <cellStyle name="20% - Accent4 3 5 6" xfId="14653"/>
    <cellStyle name="20% - Accent4 3 5 7" xfId="14654"/>
    <cellStyle name="20% - Accent4 3 5 8" xfId="14655"/>
    <cellStyle name="20% - Accent4 3 5 9" xfId="14656"/>
    <cellStyle name="20% - Accent4 3 5_PNF Disclosure Summary 063011" xfId="14657"/>
    <cellStyle name="20% - Accent4 3 6" xfId="14658"/>
    <cellStyle name="20% - Accent4 3 6 10" xfId="14659"/>
    <cellStyle name="20% - Accent4 3 6 11" xfId="14660"/>
    <cellStyle name="20% - Accent4 3 6 12" xfId="14661"/>
    <cellStyle name="20% - Accent4 3 6 13" xfId="14662"/>
    <cellStyle name="20% - Accent4 3 6 14" xfId="14663"/>
    <cellStyle name="20% - Accent4 3 6 15" xfId="14664"/>
    <cellStyle name="20% - Accent4 3 6 16" xfId="14665"/>
    <cellStyle name="20% - Accent4 3 6 2" xfId="14666"/>
    <cellStyle name="20% - Accent4 3 6 2 10" xfId="14667"/>
    <cellStyle name="20% - Accent4 3 6 2 11" xfId="14668"/>
    <cellStyle name="20% - Accent4 3 6 2 12" xfId="14669"/>
    <cellStyle name="20% - Accent4 3 6 2 13" xfId="14670"/>
    <cellStyle name="20% - Accent4 3 6 2 14" xfId="14671"/>
    <cellStyle name="20% - Accent4 3 6 2 15" xfId="14672"/>
    <cellStyle name="20% - Accent4 3 6 2 2" xfId="14673"/>
    <cellStyle name="20% - Accent4 3 6 2 2 2" xfId="14674"/>
    <cellStyle name="20% - Accent4 3 6 2 2 2 2" xfId="14675"/>
    <cellStyle name="20% - Accent4 3 6 2 2 3" xfId="14676"/>
    <cellStyle name="20% - Accent4 3 6 2 3" xfId="14677"/>
    <cellStyle name="20% - Accent4 3 6 2 3 2" xfId="14678"/>
    <cellStyle name="20% - Accent4 3 6 2 3 2 2" xfId="14679"/>
    <cellStyle name="20% - Accent4 3 6 2 3 3" xfId="14680"/>
    <cellStyle name="20% - Accent4 3 6 2 4" xfId="14681"/>
    <cellStyle name="20% - Accent4 3 6 2 4 2" xfId="14682"/>
    <cellStyle name="20% - Accent4 3 6 2 5" xfId="14683"/>
    <cellStyle name="20% - Accent4 3 6 2 6" xfId="14684"/>
    <cellStyle name="20% - Accent4 3 6 2 7" xfId="14685"/>
    <cellStyle name="20% - Accent4 3 6 2 8" xfId="14686"/>
    <cellStyle name="20% - Accent4 3 6 2 9" xfId="14687"/>
    <cellStyle name="20% - Accent4 3 6 2_PNF Disclosure Summary 063011" xfId="14688"/>
    <cellStyle name="20% - Accent4 3 6 3" xfId="14689"/>
    <cellStyle name="20% - Accent4 3 6 3 2" xfId="14690"/>
    <cellStyle name="20% - Accent4 3 6 3 2 2" xfId="14691"/>
    <cellStyle name="20% - Accent4 3 6 3 3" xfId="14692"/>
    <cellStyle name="20% - Accent4 3 6 4" xfId="14693"/>
    <cellStyle name="20% - Accent4 3 6 4 2" xfId="14694"/>
    <cellStyle name="20% - Accent4 3 6 4 2 2" xfId="14695"/>
    <cellStyle name="20% - Accent4 3 6 4 3" xfId="14696"/>
    <cellStyle name="20% - Accent4 3 6 5" xfId="14697"/>
    <cellStyle name="20% - Accent4 3 6 5 2" xfId="14698"/>
    <cellStyle name="20% - Accent4 3 6 6" xfId="14699"/>
    <cellStyle name="20% - Accent4 3 6 7" xfId="14700"/>
    <cellStyle name="20% - Accent4 3 6 8" xfId="14701"/>
    <cellStyle name="20% - Accent4 3 6 9" xfId="14702"/>
    <cellStyle name="20% - Accent4 3 6_PNF Disclosure Summary 063011" xfId="14703"/>
    <cellStyle name="20% - Accent4 3 7" xfId="14704"/>
    <cellStyle name="20% - Accent4 3 7 10" xfId="14705"/>
    <cellStyle name="20% - Accent4 3 7 11" xfId="14706"/>
    <cellStyle name="20% - Accent4 3 7 12" xfId="14707"/>
    <cellStyle name="20% - Accent4 3 7 13" xfId="14708"/>
    <cellStyle name="20% - Accent4 3 7 14" xfId="14709"/>
    <cellStyle name="20% - Accent4 3 7 15" xfId="14710"/>
    <cellStyle name="20% - Accent4 3 7 16" xfId="14711"/>
    <cellStyle name="20% - Accent4 3 7 2" xfId="14712"/>
    <cellStyle name="20% - Accent4 3 7 2 10" xfId="14713"/>
    <cellStyle name="20% - Accent4 3 7 2 11" xfId="14714"/>
    <cellStyle name="20% - Accent4 3 7 2 12" xfId="14715"/>
    <cellStyle name="20% - Accent4 3 7 2 13" xfId="14716"/>
    <cellStyle name="20% - Accent4 3 7 2 14" xfId="14717"/>
    <cellStyle name="20% - Accent4 3 7 2 15" xfId="14718"/>
    <cellStyle name="20% - Accent4 3 7 2 2" xfId="14719"/>
    <cellStyle name="20% - Accent4 3 7 2 2 2" xfId="14720"/>
    <cellStyle name="20% - Accent4 3 7 2 2 2 2" xfId="14721"/>
    <cellStyle name="20% - Accent4 3 7 2 2 3" xfId="14722"/>
    <cellStyle name="20% - Accent4 3 7 2 3" xfId="14723"/>
    <cellStyle name="20% - Accent4 3 7 2 3 2" xfId="14724"/>
    <cellStyle name="20% - Accent4 3 7 2 3 2 2" xfId="14725"/>
    <cellStyle name="20% - Accent4 3 7 2 3 3" xfId="14726"/>
    <cellStyle name="20% - Accent4 3 7 2 4" xfId="14727"/>
    <cellStyle name="20% - Accent4 3 7 2 4 2" xfId="14728"/>
    <cellStyle name="20% - Accent4 3 7 2 5" xfId="14729"/>
    <cellStyle name="20% - Accent4 3 7 2 6" xfId="14730"/>
    <cellStyle name="20% - Accent4 3 7 2 7" xfId="14731"/>
    <cellStyle name="20% - Accent4 3 7 2 8" xfId="14732"/>
    <cellStyle name="20% - Accent4 3 7 2 9" xfId="14733"/>
    <cellStyle name="20% - Accent4 3 7 2_PNF Disclosure Summary 063011" xfId="14734"/>
    <cellStyle name="20% - Accent4 3 7 3" xfId="14735"/>
    <cellStyle name="20% - Accent4 3 7 3 2" xfId="14736"/>
    <cellStyle name="20% - Accent4 3 7 3 2 2" xfId="14737"/>
    <cellStyle name="20% - Accent4 3 7 3 3" xfId="14738"/>
    <cellStyle name="20% - Accent4 3 7 4" xfId="14739"/>
    <cellStyle name="20% - Accent4 3 7 4 2" xfId="14740"/>
    <cellStyle name="20% - Accent4 3 7 4 2 2" xfId="14741"/>
    <cellStyle name="20% - Accent4 3 7 4 3" xfId="14742"/>
    <cellStyle name="20% - Accent4 3 7 5" xfId="14743"/>
    <cellStyle name="20% - Accent4 3 7 5 2" xfId="14744"/>
    <cellStyle name="20% - Accent4 3 7 6" xfId="14745"/>
    <cellStyle name="20% - Accent4 3 7 7" xfId="14746"/>
    <cellStyle name="20% - Accent4 3 7 8" xfId="14747"/>
    <cellStyle name="20% - Accent4 3 7 9" xfId="14748"/>
    <cellStyle name="20% - Accent4 3 7_PNF Disclosure Summary 063011" xfId="14749"/>
    <cellStyle name="20% - Accent4 3 8" xfId="14750"/>
    <cellStyle name="20% - Accent4 3 8 10" xfId="14751"/>
    <cellStyle name="20% - Accent4 3 8 11" xfId="14752"/>
    <cellStyle name="20% - Accent4 3 8 12" xfId="14753"/>
    <cellStyle name="20% - Accent4 3 8 13" xfId="14754"/>
    <cellStyle name="20% - Accent4 3 8 14" xfId="14755"/>
    <cellStyle name="20% - Accent4 3 8 15" xfId="14756"/>
    <cellStyle name="20% - Accent4 3 8 2" xfId="14757"/>
    <cellStyle name="20% - Accent4 3 8 2 2" xfId="14758"/>
    <cellStyle name="20% - Accent4 3 8 2 2 2" xfId="14759"/>
    <cellStyle name="20% - Accent4 3 8 2 3" xfId="14760"/>
    <cellStyle name="20% - Accent4 3 8 3" xfId="14761"/>
    <cellStyle name="20% - Accent4 3 8 3 2" xfId="14762"/>
    <cellStyle name="20% - Accent4 3 8 3 2 2" xfId="14763"/>
    <cellStyle name="20% - Accent4 3 8 3 3" xfId="14764"/>
    <cellStyle name="20% - Accent4 3 8 4" xfId="14765"/>
    <cellStyle name="20% - Accent4 3 8 4 2" xfId="14766"/>
    <cellStyle name="20% - Accent4 3 8 5" xfId="14767"/>
    <cellStyle name="20% - Accent4 3 8 6" xfId="14768"/>
    <cellStyle name="20% - Accent4 3 8 7" xfId="14769"/>
    <cellStyle name="20% - Accent4 3 8 8" xfId="14770"/>
    <cellStyle name="20% - Accent4 3 8 9" xfId="14771"/>
    <cellStyle name="20% - Accent4 3 8_PNF Disclosure Summary 063011" xfId="14772"/>
    <cellStyle name="20% - Accent4 3 9" xfId="14773"/>
    <cellStyle name="20% - Accent4 3 9 2" xfId="14774"/>
    <cellStyle name="20% - Accent4 3 9 2 2" xfId="14775"/>
    <cellStyle name="20% - Accent4 3 9 3" xfId="14776"/>
    <cellStyle name="20% - Accent4 3_PNF Disclosure Summary 063011" xfId="14777"/>
    <cellStyle name="20% - Accent4 30" xfId="14778"/>
    <cellStyle name="20% - Accent4 31" xfId="14779"/>
    <cellStyle name="20% - Accent4 32" xfId="14780"/>
    <cellStyle name="20% - Accent4 4" xfId="14781"/>
    <cellStyle name="20% - Accent4 4 10" xfId="14782"/>
    <cellStyle name="20% - Accent4 4 10 2" xfId="14783"/>
    <cellStyle name="20% - Accent4 4 10 2 2" xfId="14784"/>
    <cellStyle name="20% - Accent4 4 10 3" xfId="14785"/>
    <cellStyle name="20% - Accent4 4 11" xfId="14786"/>
    <cellStyle name="20% - Accent4 4 11 2" xfId="14787"/>
    <cellStyle name="20% - Accent4 4 12" xfId="14788"/>
    <cellStyle name="20% - Accent4 4 13" xfId="14789"/>
    <cellStyle name="20% - Accent4 4 14" xfId="14790"/>
    <cellStyle name="20% - Accent4 4 15" xfId="14791"/>
    <cellStyle name="20% - Accent4 4 16" xfId="14792"/>
    <cellStyle name="20% - Accent4 4 17" xfId="14793"/>
    <cellStyle name="20% - Accent4 4 18" xfId="14794"/>
    <cellStyle name="20% - Accent4 4 19" xfId="14795"/>
    <cellStyle name="20% - Accent4 4 2" xfId="14796"/>
    <cellStyle name="20% - Accent4 4 2 10" xfId="14797"/>
    <cellStyle name="20% - Accent4 4 2 11" xfId="14798"/>
    <cellStyle name="20% - Accent4 4 2 12" xfId="14799"/>
    <cellStyle name="20% - Accent4 4 2 13" xfId="14800"/>
    <cellStyle name="20% - Accent4 4 2 14" xfId="14801"/>
    <cellStyle name="20% - Accent4 4 2 15" xfId="14802"/>
    <cellStyle name="20% - Accent4 4 2 16" xfId="14803"/>
    <cellStyle name="20% - Accent4 4 2 2" xfId="14804"/>
    <cellStyle name="20% - Accent4 4 2 2 10" xfId="14805"/>
    <cellStyle name="20% - Accent4 4 2 2 11" xfId="14806"/>
    <cellStyle name="20% - Accent4 4 2 2 12" xfId="14807"/>
    <cellStyle name="20% - Accent4 4 2 2 13" xfId="14808"/>
    <cellStyle name="20% - Accent4 4 2 2 14" xfId="14809"/>
    <cellStyle name="20% - Accent4 4 2 2 15" xfId="14810"/>
    <cellStyle name="20% - Accent4 4 2 2 2" xfId="14811"/>
    <cellStyle name="20% - Accent4 4 2 2 2 2" xfId="14812"/>
    <cellStyle name="20% - Accent4 4 2 2 2 2 2" xfId="14813"/>
    <cellStyle name="20% - Accent4 4 2 2 2 3" xfId="14814"/>
    <cellStyle name="20% - Accent4 4 2 2 3" xfId="14815"/>
    <cellStyle name="20% - Accent4 4 2 2 3 2" xfId="14816"/>
    <cellStyle name="20% - Accent4 4 2 2 3 2 2" xfId="14817"/>
    <cellStyle name="20% - Accent4 4 2 2 3 3" xfId="14818"/>
    <cellStyle name="20% - Accent4 4 2 2 4" xfId="14819"/>
    <cellStyle name="20% - Accent4 4 2 2 4 2" xfId="14820"/>
    <cellStyle name="20% - Accent4 4 2 2 5" xfId="14821"/>
    <cellStyle name="20% - Accent4 4 2 2 6" xfId="14822"/>
    <cellStyle name="20% - Accent4 4 2 2 7" xfId="14823"/>
    <cellStyle name="20% - Accent4 4 2 2 8" xfId="14824"/>
    <cellStyle name="20% - Accent4 4 2 2 9" xfId="14825"/>
    <cellStyle name="20% - Accent4 4 2 2_PNF Disclosure Summary 063011" xfId="14826"/>
    <cellStyle name="20% - Accent4 4 2 3" xfId="14827"/>
    <cellStyle name="20% - Accent4 4 2 3 2" xfId="14828"/>
    <cellStyle name="20% - Accent4 4 2 3 2 2" xfId="14829"/>
    <cellStyle name="20% - Accent4 4 2 3 3" xfId="14830"/>
    <cellStyle name="20% - Accent4 4 2 4" xfId="14831"/>
    <cellStyle name="20% - Accent4 4 2 4 2" xfId="14832"/>
    <cellStyle name="20% - Accent4 4 2 4 2 2" xfId="14833"/>
    <cellStyle name="20% - Accent4 4 2 4 3" xfId="14834"/>
    <cellStyle name="20% - Accent4 4 2 5" xfId="14835"/>
    <cellStyle name="20% - Accent4 4 2 5 2" xfId="14836"/>
    <cellStyle name="20% - Accent4 4 2 6" xfId="14837"/>
    <cellStyle name="20% - Accent4 4 2 7" xfId="14838"/>
    <cellStyle name="20% - Accent4 4 2 8" xfId="14839"/>
    <cellStyle name="20% - Accent4 4 2 9" xfId="14840"/>
    <cellStyle name="20% - Accent4 4 2_PNF Disclosure Summary 063011" xfId="14841"/>
    <cellStyle name="20% - Accent4 4 20" xfId="14842"/>
    <cellStyle name="20% - Accent4 4 21" xfId="14843"/>
    <cellStyle name="20% - Accent4 4 22" xfId="14844"/>
    <cellStyle name="20% - Accent4 4 3" xfId="14845"/>
    <cellStyle name="20% - Accent4 4 3 10" xfId="14846"/>
    <cellStyle name="20% - Accent4 4 3 11" xfId="14847"/>
    <cellStyle name="20% - Accent4 4 3 12" xfId="14848"/>
    <cellStyle name="20% - Accent4 4 3 13" xfId="14849"/>
    <cellStyle name="20% - Accent4 4 3 14" xfId="14850"/>
    <cellStyle name="20% - Accent4 4 3 15" xfId="14851"/>
    <cellStyle name="20% - Accent4 4 3 16" xfId="14852"/>
    <cellStyle name="20% - Accent4 4 3 2" xfId="14853"/>
    <cellStyle name="20% - Accent4 4 3 2 10" xfId="14854"/>
    <cellStyle name="20% - Accent4 4 3 2 11" xfId="14855"/>
    <cellStyle name="20% - Accent4 4 3 2 12" xfId="14856"/>
    <cellStyle name="20% - Accent4 4 3 2 13" xfId="14857"/>
    <cellStyle name="20% - Accent4 4 3 2 14" xfId="14858"/>
    <cellStyle name="20% - Accent4 4 3 2 15" xfId="14859"/>
    <cellStyle name="20% - Accent4 4 3 2 2" xfId="14860"/>
    <cellStyle name="20% - Accent4 4 3 2 2 2" xfId="14861"/>
    <cellStyle name="20% - Accent4 4 3 2 2 2 2" xfId="14862"/>
    <cellStyle name="20% - Accent4 4 3 2 2 3" xfId="14863"/>
    <cellStyle name="20% - Accent4 4 3 2 3" xfId="14864"/>
    <cellStyle name="20% - Accent4 4 3 2 3 2" xfId="14865"/>
    <cellStyle name="20% - Accent4 4 3 2 3 2 2" xfId="14866"/>
    <cellStyle name="20% - Accent4 4 3 2 3 3" xfId="14867"/>
    <cellStyle name="20% - Accent4 4 3 2 4" xfId="14868"/>
    <cellStyle name="20% - Accent4 4 3 2 4 2" xfId="14869"/>
    <cellStyle name="20% - Accent4 4 3 2 5" xfId="14870"/>
    <cellStyle name="20% - Accent4 4 3 2 6" xfId="14871"/>
    <cellStyle name="20% - Accent4 4 3 2 7" xfId="14872"/>
    <cellStyle name="20% - Accent4 4 3 2 8" xfId="14873"/>
    <cellStyle name="20% - Accent4 4 3 2 9" xfId="14874"/>
    <cellStyle name="20% - Accent4 4 3 2_PNF Disclosure Summary 063011" xfId="14875"/>
    <cellStyle name="20% - Accent4 4 3 3" xfId="14876"/>
    <cellStyle name="20% - Accent4 4 3 3 2" xfId="14877"/>
    <cellStyle name="20% - Accent4 4 3 3 2 2" xfId="14878"/>
    <cellStyle name="20% - Accent4 4 3 3 3" xfId="14879"/>
    <cellStyle name="20% - Accent4 4 3 4" xfId="14880"/>
    <cellStyle name="20% - Accent4 4 3 4 2" xfId="14881"/>
    <cellStyle name="20% - Accent4 4 3 4 2 2" xfId="14882"/>
    <cellStyle name="20% - Accent4 4 3 4 3" xfId="14883"/>
    <cellStyle name="20% - Accent4 4 3 5" xfId="14884"/>
    <cellStyle name="20% - Accent4 4 3 5 2" xfId="14885"/>
    <cellStyle name="20% - Accent4 4 3 6" xfId="14886"/>
    <cellStyle name="20% - Accent4 4 3 7" xfId="14887"/>
    <cellStyle name="20% - Accent4 4 3 8" xfId="14888"/>
    <cellStyle name="20% - Accent4 4 3 9" xfId="14889"/>
    <cellStyle name="20% - Accent4 4 3_PNF Disclosure Summary 063011" xfId="14890"/>
    <cellStyle name="20% - Accent4 4 4" xfId="14891"/>
    <cellStyle name="20% - Accent4 4 4 10" xfId="14892"/>
    <cellStyle name="20% - Accent4 4 4 11" xfId="14893"/>
    <cellStyle name="20% - Accent4 4 4 12" xfId="14894"/>
    <cellStyle name="20% - Accent4 4 4 13" xfId="14895"/>
    <cellStyle name="20% - Accent4 4 4 14" xfId="14896"/>
    <cellStyle name="20% - Accent4 4 4 15" xfId="14897"/>
    <cellStyle name="20% - Accent4 4 4 16" xfId="14898"/>
    <cellStyle name="20% - Accent4 4 4 2" xfId="14899"/>
    <cellStyle name="20% - Accent4 4 4 2 10" xfId="14900"/>
    <cellStyle name="20% - Accent4 4 4 2 11" xfId="14901"/>
    <cellStyle name="20% - Accent4 4 4 2 12" xfId="14902"/>
    <cellStyle name="20% - Accent4 4 4 2 13" xfId="14903"/>
    <cellStyle name="20% - Accent4 4 4 2 14" xfId="14904"/>
    <cellStyle name="20% - Accent4 4 4 2 15" xfId="14905"/>
    <cellStyle name="20% - Accent4 4 4 2 2" xfId="14906"/>
    <cellStyle name="20% - Accent4 4 4 2 2 2" xfId="14907"/>
    <cellStyle name="20% - Accent4 4 4 2 2 2 2" xfId="14908"/>
    <cellStyle name="20% - Accent4 4 4 2 2 3" xfId="14909"/>
    <cellStyle name="20% - Accent4 4 4 2 3" xfId="14910"/>
    <cellStyle name="20% - Accent4 4 4 2 3 2" xfId="14911"/>
    <cellStyle name="20% - Accent4 4 4 2 3 2 2" xfId="14912"/>
    <cellStyle name="20% - Accent4 4 4 2 3 3" xfId="14913"/>
    <cellStyle name="20% - Accent4 4 4 2 4" xfId="14914"/>
    <cellStyle name="20% - Accent4 4 4 2 4 2" xfId="14915"/>
    <cellStyle name="20% - Accent4 4 4 2 5" xfId="14916"/>
    <cellStyle name="20% - Accent4 4 4 2 6" xfId="14917"/>
    <cellStyle name="20% - Accent4 4 4 2 7" xfId="14918"/>
    <cellStyle name="20% - Accent4 4 4 2 8" xfId="14919"/>
    <cellStyle name="20% - Accent4 4 4 2 9" xfId="14920"/>
    <cellStyle name="20% - Accent4 4 4 2_PNF Disclosure Summary 063011" xfId="14921"/>
    <cellStyle name="20% - Accent4 4 4 3" xfId="14922"/>
    <cellStyle name="20% - Accent4 4 4 3 2" xfId="14923"/>
    <cellStyle name="20% - Accent4 4 4 3 2 2" xfId="14924"/>
    <cellStyle name="20% - Accent4 4 4 3 3" xfId="14925"/>
    <cellStyle name="20% - Accent4 4 4 4" xfId="14926"/>
    <cellStyle name="20% - Accent4 4 4 4 2" xfId="14927"/>
    <cellStyle name="20% - Accent4 4 4 4 2 2" xfId="14928"/>
    <cellStyle name="20% - Accent4 4 4 4 3" xfId="14929"/>
    <cellStyle name="20% - Accent4 4 4 5" xfId="14930"/>
    <cellStyle name="20% - Accent4 4 4 5 2" xfId="14931"/>
    <cellStyle name="20% - Accent4 4 4 6" xfId="14932"/>
    <cellStyle name="20% - Accent4 4 4 7" xfId="14933"/>
    <cellStyle name="20% - Accent4 4 4 8" xfId="14934"/>
    <cellStyle name="20% - Accent4 4 4 9" xfId="14935"/>
    <cellStyle name="20% - Accent4 4 4_PNF Disclosure Summary 063011" xfId="14936"/>
    <cellStyle name="20% - Accent4 4 5" xfId="14937"/>
    <cellStyle name="20% - Accent4 4 5 10" xfId="14938"/>
    <cellStyle name="20% - Accent4 4 5 11" xfId="14939"/>
    <cellStyle name="20% - Accent4 4 5 12" xfId="14940"/>
    <cellStyle name="20% - Accent4 4 5 13" xfId="14941"/>
    <cellStyle name="20% - Accent4 4 5 14" xfId="14942"/>
    <cellStyle name="20% - Accent4 4 5 15" xfId="14943"/>
    <cellStyle name="20% - Accent4 4 5 16" xfId="14944"/>
    <cellStyle name="20% - Accent4 4 5 2" xfId="14945"/>
    <cellStyle name="20% - Accent4 4 5 2 10" xfId="14946"/>
    <cellStyle name="20% - Accent4 4 5 2 11" xfId="14947"/>
    <cellStyle name="20% - Accent4 4 5 2 12" xfId="14948"/>
    <cellStyle name="20% - Accent4 4 5 2 13" xfId="14949"/>
    <cellStyle name="20% - Accent4 4 5 2 14" xfId="14950"/>
    <cellStyle name="20% - Accent4 4 5 2 15" xfId="14951"/>
    <cellStyle name="20% - Accent4 4 5 2 2" xfId="14952"/>
    <cellStyle name="20% - Accent4 4 5 2 2 2" xfId="14953"/>
    <cellStyle name="20% - Accent4 4 5 2 2 2 2" xfId="14954"/>
    <cellStyle name="20% - Accent4 4 5 2 2 3" xfId="14955"/>
    <cellStyle name="20% - Accent4 4 5 2 3" xfId="14956"/>
    <cellStyle name="20% - Accent4 4 5 2 3 2" xfId="14957"/>
    <cellStyle name="20% - Accent4 4 5 2 3 2 2" xfId="14958"/>
    <cellStyle name="20% - Accent4 4 5 2 3 3" xfId="14959"/>
    <cellStyle name="20% - Accent4 4 5 2 4" xfId="14960"/>
    <cellStyle name="20% - Accent4 4 5 2 4 2" xfId="14961"/>
    <cellStyle name="20% - Accent4 4 5 2 5" xfId="14962"/>
    <cellStyle name="20% - Accent4 4 5 2 6" xfId="14963"/>
    <cellStyle name="20% - Accent4 4 5 2 7" xfId="14964"/>
    <cellStyle name="20% - Accent4 4 5 2 8" xfId="14965"/>
    <cellStyle name="20% - Accent4 4 5 2 9" xfId="14966"/>
    <cellStyle name="20% - Accent4 4 5 2_PNF Disclosure Summary 063011" xfId="14967"/>
    <cellStyle name="20% - Accent4 4 5 3" xfId="14968"/>
    <cellStyle name="20% - Accent4 4 5 3 2" xfId="14969"/>
    <cellStyle name="20% - Accent4 4 5 3 2 2" xfId="14970"/>
    <cellStyle name="20% - Accent4 4 5 3 3" xfId="14971"/>
    <cellStyle name="20% - Accent4 4 5 4" xfId="14972"/>
    <cellStyle name="20% - Accent4 4 5 4 2" xfId="14973"/>
    <cellStyle name="20% - Accent4 4 5 4 2 2" xfId="14974"/>
    <cellStyle name="20% - Accent4 4 5 4 3" xfId="14975"/>
    <cellStyle name="20% - Accent4 4 5 5" xfId="14976"/>
    <cellStyle name="20% - Accent4 4 5 5 2" xfId="14977"/>
    <cellStyle name="20% - Accent4 4 5 6" xfId="14978"/>
    <cellStyle name="20% - Accent4 4 5 7" xfId="14979"/>
    <cellStyle name="20% - Accent4 4 5 8" xfId="14980"/>
    <cellStyle name="20% - Accent4 4 5 9" xfId="14981"/>
    <cellStyle name="20% - Accent4 4 5_PNF Disclosure Summary 063011" xfId="14982"/>
    <cellStyle name="20% - Accent4 4 6" xfId="14983"/>
    <cellStyle name="20% - Accent4 4 6 10" xfId="14984"/>
    <cellStyle name="20% - Accent4 4 6 11" xfId="14985"/>
    <cellStyle name="20% - Accent4 4 6 12" xfId="14986"/>
    <cellStyle name="20% - Accent4 4 6 13" xfId="14987"/>
    <cellStyle name="20% - Accent4 4 6 14" xfId="14988"/>
    <cellStyle name="20% - Accent4 4 6 15" xfId="14989"/>
    <cellStyle name="20% - Accent4 4 6 16" xfId="14990"/>
    <cellStyle name="20% - Accent4 4 6 2" xfId="14991"/>
    <cellStyle name="20% - Accent4 4 6 2 10" xfId="14992"/>
    <cellStyle name="20% - Accent4 4 6 2 11" xfId="14993"/>
    <cellStyle name="20% - Accent4 4 6 2 12" xfId="14994"/>
    <cellStyle name="20% - Accent4 4 6 2 13" xfId="14995"/>
    <cellStyle name="20% - Accent4 4 6 2 14" xfId="14996"/>
    <cellStyle name="20% - Accent4 4 6 2 15" xfId="14997"/>
    <cellStyle name="20% - Accent4 4 6 2 2" xfId="14998"/>
    <cellStyle name="20% - Accent4 4 6 2 2 2" xfId="14999"/>
    <cellStyle name="20% - Accent4 4 6 2 2 2 2" xfId="15000"/>
    <cellStyle name="20% - Accent4 4 6 2 2 3" xfId="15001"/>
    <cellStyle name="20% - Accent4 4 6 2 3" xfId="15002"/>
    <cellStyle name="20% - Accent4 4 6 2 3 2" xfId="15003"/>
    <cellStyle name="20% - Accent4 4 6 2 3 2 2" xfId="15004"/>
    <cellStyle name="20% - Accent4 4 6 2 3 3" xfId="15005"/>
    <cellStyle name="20% - Accent4 4 6 2 4" xfId="15006"/>
    <cellStyle name="20% - Accent4 4 6 2 4 2" xfId="15007"/>
    <cellStyle name="20% - Accent4 4 6 2 5" xfId="15008"/>
    <cellStyle name="20% - Accent4 4 6 2 6" xfId="15009"/>
    <cellStyle name="20% - Accent4 4 6 2 7" xfId="15010"/>
    <cellStyle name="20% - Accent4 4 6 2 8" xfId="15011"/>
    <cellStyle name="20% - Accent4 4 6 2 9" xfId="15012"/>
    <cellStyle name="20% - Accent4 4 6 2_PNF Disclosure Summary 063011" xfId="15013"/>
    <cellStyle name="20% - Accent4 4 6 3" xfId="15014"/>
    <cellStyle name="20% - Accent4 4 6 3 2" xfId="15015"/>
    <cellStyle name="20% - Accent4 4 6 3 2 2" xfId="15016"/>
    <cellStyle name="20% - Accent4 4 6 3 3" xfId="15017"/>
    <cellStyle name="20% - Accent4 4 6 4" xfId="15018"/>
    <cellStyle name="20% - Accent4 4 6 4 2" xfId="15019"/>
    <cellStyle name="20% - Accent4 4 6 4 2 2" xfId="15020"/>
    <cellStyle name="20% - Accent4 4 6 4 3" xfId="15021"/>
    <cellStyle name="20% - Accent4 4 6 5" xfId="15022"/>
    <cellStyle name="20% - Accent4 4 6 5 2" xfId="15023"/>
    <cellStyle name="20% - Accent4 4 6 6" xfId="15024"/>
    <cellStyle name="20% - Accent4 4 6 7" xfId="15025"/>
    <cellStyle name="20% - Accent4 4 6 8" xfId="15026"/>
    <cellStyle name="20% - Accent4 4 6 9" xfId="15027"/>
    <cellStyle name="20% - Accent4 4 6_PNF Disclosure Summary 063011" xfId="15028"/>
    <cellStyle name="20% - Accent4 4 7" xfId="15029"/>
    <cellStyle name="20% - Accent4 4 7 10" xfId="15030"/>
    <cellStyle name="20% - Accent4 4 7 11" xfId="15031"/>
    <cellStyle name="20% - Accent4 4 7 12" xfId="15032"/>
    <cellStyle name="20% - Accent4 4 7 13" xfId="15033"/>
    <cellStyle name="20% - Accent4 4 7 14" xfId="15034"/>
    <cellStyle name="20% - Accent4 4 7 15" xfId="15035"/>
    <cellStyle name="20% - Accent4 4 7 16" xfId="15036"/>
    <cellStyle name="20% - Accent4 4 7 2" xfId="15037"/>
    <cellStyle name="20% - Accent4 4 7 2 10" xfId="15038"/>
    <cellStyle name="20% - Accent4 4 7 2 11" xfId="15039"/>
    <cellStyle name="20% - Accent4 4 7 2 12" xfId="15040"/>
    <cellStyle name="20% - Accent4 4 7 2 13" xfId="15041"/>
    <cellStyle name="20% - Accent4 4 7 2 14" xfId="15042"/>
    <cellStyle name="20% - Accent4 4 7 2 15" xfId="15043"/>
    <cellStyle name="20% - Accent4 4 7 2 2" xfId="15044"/>
    <cellStyle name="20% - Accent4 4 7 2 2 2" xfId="15045"/>
    <cellStyle name="20% - Accent4 4 7 2 2 2 2" xfId="15046"/>
    <cellStyle name="20% - Accent4 4 7 2 2 3" xfId="15047"/>
    <cellStyle name="20% - Accent4 4 7 2 3" xfId="15048"/>
    <cellStyle name="20% - Accent4 4 7 2 3 2" xfId="15049"/>
    <cellStyle name="20% - Accent4 4 7 2 3 2 2" xfId="15050"/>
    <cellStyle name="20% - Accent4 4 7 2 3 3" xfId="15051"/>
    <cellStyle name="20% - Accent4 4 7 2 4" xfId="15052"/>
    <cellStyle name="20% - Accent4 4 7 2 4 2" xfId="15053"/>
    <cellStyle name="20% - Accent4 4 7 2 5" xfId="15054"/>
    <cellStyle name="20% - Accent4 4 7 2 6" xfId="15055"/>
    <cellStyle name="20% - Accent4 4 7 2 7" xfId="15056"/>
    <cellStyle name="20% - Accent4 4 7 2 8" xfId="15057"/>
    <cellStyle name="20% - Accent4 4 7 2 9" xfId="15058"/>
    <cellStyle name="20% - Accent4 4 7 2_PNF Disclosure Summary 063011" xfId="15059"/>
    <cellStyle name="20% - Accent4 4 7 3" xfId="15060"/>
    <cellStyle name="20% - Accent4 4 7 3 2" xfId="15061"/>
    <cellStyle name="20% - Accent4 4 7 3 2 2" xfId="15062"/>
    <cellStyle name="20% - Accent4 4 7 3 3" xfId="15063"/>
    <cellStyle name="20% - Accent4 4 7 4" xfId="15064"/>
    <cellStyle name="20% - Accent4 4 7 4 2" xfId="15065"/>
    <cellStyle name="20% - Accent4 4 7 4 2 2" xfId="15066"/>
    <cellStyle name="20% - Accent4 4 7 4 3" xfId="15067"/>
    <cellStyle name="20% - Accent4 4 7 5" xfId="15068"/>
    <cellStyle name="20% - Accent4 4 7 5 2" xfId="15069"/>
    <cellStyle name="20% - Accent4 4 7 6" xfId="15070"/>
    <cellStyle name="20% - Accent4 4 7 7" xfId="15071"/>
    <cellStyle name="20% - Accent4 4 7 8" xfId="15072"/>
    <cellStyle name="20% - Accent4 4 7 9" xfId="15073"/>
    <cellStyle name="20% - Accent4 4 7_PNF Disclosure Summary 063011" xfId="15074"/>
    <cellStyle name="20% - Accent4 4 8" xfId="15075"/>
    <cellStyle name="20% - Accent4 4 8 10" xfId="15076"/>
    <cellStyle name="20% - Accent4 4 8 11" xfId="15077"/>
    <cellStyle name="20% - Accent4 4 8 12" xfId="15078"/>
    <cellStyle name="20% - Accent4 4 8 13" xfId="15079"/>
    <cellStyle name="20% - Accent4 4 8 14" xfId="15080"/>
    <cellStyle name="20% - Accent4 4 8 15" xfId="15081"/>
    <cellStyle name="20% - Accent4 4 8 2" xfId="15082"/>
    <cellStyle name="20% - Accent4 4 8 2 2" xfId="15083"/>
    <cellStyle name="20% - Accent4 4 8 2 2 2" xfId="15084"/>
    <cellStyle name="20% - Accent4 4 8 2 3" xfId="15085"/>
    <cellStyle name="20% - Accent4 4 8 3" xfId="15086"/>
    <cellStyle name="20% - Accent4 4 8 3 2" xfId="15087"/>
    <cellStyle name="20% - Accent4 4 8 3 2 2" xfId="15088"/>
    <cellStyle name="20% - Accent4 4 8 3 3" xfId="15089"/>
    <cellStyle name="20% - Accent4 4 8 4" xfId="15090"/>
    <cellStyle name="20% - Accent4 4 8 4 2" xfId="15091"/>
    <cellStyle name="20% - Accent4 4 8 5" xfId="15092"/>
    <cellStyle name="20% - Accent4 4 8 6" xfId="15093"/>
    <cellStyle name="20% - Accent4 4 8 7" xfId="15094"/>
    <cellStyle name="20% - Accent4 4 8 8" xfId="15095"/>
    <cellStyle name="20% - Accent4 4 8 9" xfId="15096"/>
    <cellStyle name="20% - Accent4 4 8_PNF Disclosure Summary 063011" xfId="15097"/>
    <cellStyle name="20% - Accent4 4 9" xfId="15098"/>
    <cellStyle name="20% - Accent4 4 9 2" xfId="15099"/>
    <cellStyle name="20% - Accent4 4 9 2 2" xfId="15100"/>
    <cellStyle name="20% - Accent4 4 9 3" xfId="15101"/>
    <cellStyle name="20% - Accent4 4_PNF Disclosure Summary 063011" xfId="15102"/>
    <cellStyle name="20% - Accent4 5" xfId="15103"/>
    <cellStyle name="20% - Accent4 5 10" xfId="15104"/>
    <cellStyle name="20% - Accent4 5 10 2" xfId="15105"/>
    <cellStyle name="20% - Accent4 5 10 2 2" xfId="15106"/>
    <cellStyle name="20% - Accent4 5 10 3" xfId="15107"/>
    <cellStyle name="20% - Accent4 5 11" xfId="15108"/>
    <cellStyle name="20% - Accent4 5 11 2" xfId="15109"/>
    <cellStyle name="20% - Accent4 5 12" xfId="15110"/>
    <cellStyle name="20% - Accent4 5 13" xfId="15111"/>
    <cellStyle name="20% - Accent4 5 14" xfId="15112"/>
    <cellStyle name="20% - Accent4 5 15" xfId="15113"/>
    <cellStyle name="20% - Accent4 5 16" xfId="15114"/>
    <cellStyle name="20% - Accent4 5 17" xfId="15115"/>
    <cellStyle name="20% - Accent4 5 18" xfId="15116"/>
    <cellStyle name="20% - Accent4 5 19" xfId="15117"/>
    <cellStyle name="20% - Accent4 5 2" xfId="15118"/>
    <cellStyle name="20% - Accent4 5 2 10" xfId="15119"/>
    <cellStyle name="20% - Accent4 5 2 11" xfId="15120"/>
    <cellStyle name="20% - Accent4 5 2 12" xfId="15121"/>
    <cellStyle name="20% - Accent4 5 2 13" xfId="15122"/>
    <cellStyle name="20% - Accent4 5 2 14" xfId="15123"/>
    <cellStyle name="20% - Accent4 5 2 15" xfId="15124"/>
    <cellStyle name="20% - Accent4 5 2 16" xfId="15125"/>
    <cellStyle name="20% - Accent4 5 2 2" xfId="15126"/>
    <cellStyle name="20% - Accent4 5 2 2 10" xfId="15127"/>
    <cellStyle name="20% - Accent4 5 2 2 11" xfId="15128"/>
    <cellStyle name="20% - Accent4 5 2 2 12" xfId="15129"/>
    <cellStyle name="20% - Accent4 5 2 2 13" xfId="15130"/>
    <cellStyle name="20% - Accent4 5 2 2 14" xfId="15131"/>
    <cellStyle name="20% - Accent4 5 2 2 15" xfId="15132"/>
    <cellStyle name="20% - Accent4 5 2 2 2" xfId="15133"/>
    <cellStyle name="20% - Accent4 5 2 2 2 2" xfId="15134"/>
    <cellStyle name="20% - Accent4 5 2 2 2 2 2" xfId="15135"/>
    <cellStyle name="20% - Accent4 5 2 2 2 3" xfId="15136"/>
    <cellStyle name="20% - Accent4 5 2 2 3" xfId="15137"/>
    <cellStyle name="20% - Accent4 5 2 2 3 2" xfId="15138"/>
    <cellStyle name="20% - Accent4 5 2 2 3 2 2" xfId="15139"/>
    <cellStyle name="20% - Accent4 5 2 2 3 3" xfId="15140"/>
    <cellStyle name="20% - Accent4 5 2 2 4" xfId="15141"/>
    <cellStyle name="20% - Accent4 5 2 2 4 2" xfId="15142"/>
    <cellStyle name="20% - Accent4 5 2 2 5" xfId="15143"/>
    <cellStyle name="20% - Accent4 5 2 2 6" xfId="15144"/>
    <cellStyle name="20% - Accent4 5 2 2 7" xfId="15145"/>
    <cellStyle name="20% - Accent4 5 2 2 8" xfId="15146"/>
    <cellStyle name="20% - Accent4 5 2 2 9" xfId="15147"/>
    <cellStyle name="20% - Accent4 5 2 2_PNF Disclosure Summary 063011" xfId="15148"/>
    <cellStyle name="20% - Accent4 5 2 3" xfId="15149"/>
    <cellStyle name="20% - Accent4 5 2 3 2" xfId="15150"/>
    <cellStyle name="20% - Accent4 5 2 3 2 2" xfId="15151"/>
    <cellStyle name="20% - Accent4 5 2 3 3" xfId="15152"/>
    <cellStyle name="20% - Accent4 5 2 4" xfId="15153"/>
    <cellStyle name="20% - Accent4 5 2 4 2" xfId="15154"/>
    <cellStyle name="20% - Accent4 5 2 4 2 2" xfId="15155"/>
    <cellStyle name="20% - Accent4 5 2 4 3" xfId="15156"/>
    <cellStyle name="20% - Accent4 5 2 5" xfId="15157"/>
    <cellStyle name="20% - Accent4 5 2 5 2" xfId="15158"/>
    <cellStyle name="20% - Accent4 5 2 6" xfId="15159"/>
    <cellStyle name="20% - Accent4 5 2 7" xfId="15160"/>
    <cellStyle name="20% - Accent4 5 2 8" xfId="15161"/>
    <cellStyle name="20% - Accent4 5 2 9" xfId="15162"/>
    <cellStyle name="20% - Accent4 5 2_PNF Disclosure Summary 063011" xfId="15163"/>
    <cellStyle name="20% - Accent4 5 20" xfId="15164"/>
    <cellStyle name="20% - Accent4 5 21" xfId="15165"/>
    <cellStyle name="20% - Accent4 5 22" xfId="15166"/>
    <cellStyle name="20% - Accent4 5 3" xfId="15167"/>
    <cellStyle name="20% - Accent4 5 3 10" xfId="15168"/>
    <cellStyle name="20% - Accent4 5 3 11" xfId="15169"/>
    <cellStyle name="20% - Accent4 5 3 12" xfId="15170"/>
    <cellStyle name="20% - Accent4 5 3 13" xfId="15171"/>
    <cellStyle name="20% - Accent4 5 3 14" xfId="15172"/>
    <cellStyle name="20% - Accent4 5 3 15" xfId="15173"/>
    <cellStyle name="20% - Accent4 5 3 16" xfId="15174"/>
    <cellStyle name="20% - Accent4 5 3 2" xfId="15175"/>
    <cellStyle name="20% - Accent4 5 3 2 10" xfId="15176"/>
    <cellStyle name="20% - Accent4 5 3 2 11" xfId="15177"/>
    <cellStyle name="20% - Accent4 5 3 2 12" xfId="15178"/>
    <cellStyle name="20% - Accent4 5 3 2 13" xfId="15179"/>
    <cellStyle name="20% - Accent4 5 3 2 14" xfId="15180"/>
    <cellStyle name="20% - Accent4 5 3 2 15" xfId="15181"/>
    <cellStyle name="20% - Accent4 5 3 2 2" xfId="15182"/>
    <cellStyle name="20% - Accent4 5 3 2 2 2" xfId="15183"/>
    <cellStyle name="20% - Accent4 5 3 2 2 2 2" xfId="15184"/>
    <cellStyle name="20% - Accent4 5 3 2 2 3" xfId="15185"/>
    <cellStyle name="20% - Accent4 5 3 2 3" xfId="15186"/>
    <cellStyle name="20% - Accent4 5 3 2 3 2" xfId="15187"/>
    <cellStyle name="20% - Accent4 5 3 2 3 2 2" xfId="15188"/>
    <cellStyle name="20% - Accent4 5 3 2 3 3" xfId="15189"/>
    <cellStyle name="20% - Accent4 5 3 2 4" xfId="15190"/>
    <cellStyle name="20% - Accent4 5 3 2 4 2" xfId="15191"/>
    <cellStyle name="20% - Accent4 5 3 2 5" xfId="15192"/>
    <cellStyle name="20% - Accent4 5 3 2 6" xfId="15193"/>
    <cellStyle name="20% - Accent4 5 3 2 7" xfId="15194"/>
    <cellStyle name="20% - Accent4 5 3 2 8" xfId="15195"/>
    <cellStyle name="20% - Accent4 5 3 2 9" xfId="15196"/>
    <cellStyle name="20% - Accent4 5 3 2_PNF Disclosure Summary 063011" xfId="15197"/>
    <cellStyle name="20% - Accent4 5 3 3" xfId="15198"/>
    <cellStyle name="20% - Accent4 5 3 3 2" xfId="15199"/>
    <cellStyle name="20% - Accent4 5 3 3 2 2" xfId="15200"/>
    <cellStyle name="20% - Accent4 5 3 3 3" xfId="15201"/>
    <cellStyle name="20% - Accent4 5 3 4" xfId="15202"/>
    <cellStyle name="20% - Accent4 5 3 4 2" xfId="15203"/>
    <cellStyle name="20% - Accent4 5 3 4 2 2" xfId="15204"/>
    <cellStyle name="20% - Accent4 5 3 4 3" xfId="15205"/>
    <cellStyle name="20% - Accent4 5 3 5" xfId="15206"/>
    <cellStyle name="20% - Accent4 5 3 5 2" xfId="15207"/>
    <cellStyle name="20% - Accent4 5 3 6" xfId="15208"/>
    <cellStyle name="20% - Accent4 5 3 7" xfId="15209"/>
    <cellStyle name="20% - Accent4 5 3 8" xfId="15210"/>
    <cellStyle name="20% - Accent4 5 3 9" xfId="15211"/>
    <cellStyle name="20% - Accent4 5 3_PNF Disclosure Summary 063011" xfId="15212"/>
    <cellStyle name="20% - Accent4 5 4" xfId="15213"/>
    <cellStyle name="20% - Accent4 5 4 10" xfId="15214"/>
    <cellStyle name="20% - Accent4 5 4 11" xfId="15215"/>
    <cellStyle name="20% - Accent4 5 4 12" xfId="15216"/>
    <cellStyle name="20% - Accent4 5 4 13" xfId="15217"/>
    <cellStyle name="20% - Accent4 5 4 14" xfId="15218"/>
    <cellStyle name="20% - Accent4 5 4 15" xfId="15219"/>
    <cellStyle name="20% - Accent4 5 4 16" xfId="15220"/>
    <cellStyle name="20% - Accent4 5 4 2" xfId="15221"/>
    <cellStyle name="20% - Accent4 5 4 2 10" xfId="15222"/>
    <cellStyle name="20% - Accent4 5 4 2 11" xfId="15223"/>
    <cellStyle name="20% - Accent4 5 4 2 12" xfId="15224"/>
    <cellStyle name="20% - Accent4 5 4 2 13" xfId="15225"/>
    <cellStyle name="20% - Accent4 5 4 2 14" xfId="15226"/>
    <cellStyle name="20% - Accent4 5 4 2 15" xfId="15227"/>
    <cellStyle name="20% - Accent4 5 4 2 2" xfId="15228"/>
    <cellStyle name="20% - Accent4 5 4 2 2 2" xfId="15229"/>
    <cellStyle name="20% - Accent4 5 4 2 2 2 2" xfId="15230"/>
    <cellStyle name="20% - Accent4 5 4 2 2 3" xfId="15231"/>
    <cellStyle name="20% - Accent4 5 4 2 3" xfId="15232"/>
    <cellStyle name="20% - Accent4 5 4 2 3 2" xfId="15233"/>
    <cellStyle name="20% - Accent4 5 4 2 3 2 2" xfId="15234"/>
    <cellStyle name="20% - Accent4 5 4 2 3 3" xfId="15235"/>
    <cellStyle name="20% - Accent4 5 4 2 4" xfId="15236"/>
    <cellStyle name="20% - Accent4 5 4 2 4 2" xfId="15237"/>
    <cellStyle name="20% - Accent4 5 4 2 5" xfId="15238"/>
    <cellStyle name="20% - Accent4 5 4 2 6" xfId="15239"/>
    <cellStyle name="20% - Accent4 5 4 2 7" xfId="15240"/>
    <cellStyle name="20% - Accent4 5 4 2 8" xfId="15241"/>
    <cellStyle name="20% - Accent4 5 4 2 9" xfId="15242"/>
    <cellStyle name="20% - Accent4 5 4 2_PNF Disclosure Summary 063011" xfId="15243"/>
    <cellStyle name="20% - Accent4 5 4 3" xfId="15244"/>
    <cellStyle name="20% - Accent4 5 4 3 2" xfId="15245"/>
    <cellStyle name="20% - Accent4 5 4 3 2 2" xfId="15246"/>
    <cellStyle name="20% - Accent4 5 4 3 3" xfId="15247"/>
    <cellStyle name="20% - Accent4 5 4 4" xfId="15248"/>
    <cellStyle name="20% - Accent4 5 4 4 2" xfId="15249"/>
    <cellStyle name="20% - Accent4 5 4 4 2 2" xfId="15250"/>
    <cellStyle name="20% - Accent4 5 4 4 3" xfId="15251"/>
    <cellStyle name="20% - Accent4 5 4 5" xfId="15252"/>
    <cellStyle name="20% - Accent4 5 4 5 2" xfId="15253"/>
    <cellStyle name="20% - Accent4 5 4 6" xfId="15254"/>
    <cellStyle name="20% - Accent4 5 4 7" xfId="15255"/>
    <cellStyle name="20% - Accent4 5 4 8" xfId="15256"/>
    <cellStyle name="20% - Accent4 5 4 9" xfId="15257"/>
    <cellStyle name="20% - Accent4 5 4_PNF Disclosure Summary 063011" xfId="15258"/>
    <cellStyle name="20% - Accent4 5 5" xfId="15259"/>
    <cellStyle name="20% - Accent4 5 5 10" xfId="15260"/>
    <cellStyle name="20% - Accent4 5 5 11" xfId="15261"/>
    <cellStyle name="20% - Accent4 5 5 12" xfId="15262"/>
    <cellStyle name="20% - Accent4 5 5 13" xfId="15263"/>
    <cellStyle name="20% - Accent4 5 5 14" xfId="15264"/>
    <cellStyle name="20% - Accent4 5 5 15" xfId="15265"/>
    <cellStyle name="20% - Accent4 5 5 16" xfId="15266"/>
    <cellStyle name="20% - Accent4 5 5 2" xfId="15267"/>
    <cellStyle name="20% - Accent4 5 5 2 10" xfId="15268"/>
    <cellStyle name="20% - Accent4 5 5 2 11" xfId="15269"/>
    <cellStyle name="20% - Accent4 5 5 2 12" xfId="15270"/>
    <cellStyle name="20% - Accent4 5 5 2 13" xfId="15271"/>
    <cellStyle name="20% - Accent4 5 5 2 14" xfId="15272"/>
    <cellStyle name="20% - Accent4 5 5 2 15" xfId="15273"/>
    <cellStyle name="20% - Accent4 5 5 2 2" xfId="15274"/>
    <cellStyle name="20% - Accent4 5 5 2 2 2" xfId="15275"/>
    <cellStyle name="20% - Accent4 5 5 2 2 2 2" xfId="15276"/>
    <cellStyle name="20% - Accent4 5 5 2 2 3" xfId="15277"/>
    <cellStyle name="20% - Accent4 5 5 2 3" xfId="15278"/>
    <cellStyle name="20% - Accent4 5 5 2 3 2" xfId="15279"/>
    <cellStyle name="20% - Accent4 5 5 2 3 2 2" xfId="15280"/>
    <cellStyle name="20% - Accent4 5 5 2 3 3" xfId="15281"/>
    <cellStyle name="20% - Accent4 5 5 2 4" xfId="15282"/>
    <cellStyle name="20% - Accent4 5 5 2 4 2" xfId="15283"/>
    <cellStyle name="20% - Accent4 5 5 2 5" xfId="15284"/>
    <cellStyle name="20% - Accent4 5 5 2 6" xfId="15285"/>
    <cellStyle name="20% - Accent4 5 5 2 7" xfId="15286"/>
    <cellStyle name="20% - Accent4 5 5 2 8" xfId="15287"/>
    <cellStyle name="20% - Accent4 5 5 2 9" xfId="15288"/>
    <cellStyle name="20% - Accent4 5 5 2_PNF Disclosure Summary 063011" xfId="15289"/>
    <cellStyle name="20% - Accent4 5 5 3" xfId="15290"/>
    <cellStyle name="20% - Accent4 5 5 3 2" xfId="15291"/>
    <cellStyle name="20% - Accent4 5 5 3 2 2" xfId="15292"/>
    <cellStyle name="20% - Accent4 5 5 3 3" xfId="15293"/>
    <cellStyle name="20% - Accent4 5 5 4" xfId="15294"/>
    <cellStyle name="20% - Accent4 5 5 4 2" xfId="15295"/>
    <cellStyle name="20% - Accent4 5 5 4 2 2" xfId="15296"/>
    <cellStyle name="20% - Accent4 5 5 4 3" xfId="15297"/>
    <cellStyle name="20% - Accent4 5 5 5" xfId="15298"/>
    <cellStyle name="20% - Accent4 5 5 5 2" xfId="15299"/>
    <cellStyle name="20% - Accent4 5 5 6" xfId="15300"/>
    <cellStyle name="20% - Accent4 5 5 7" xfId="15301"/>
    <cellStyle name="20% - Accent4 5 5 8" xfId="15302"/>
    <cellStyle name="20% - Accent4 5 5 9" xfId="15303"/>
    <cellStyle name="20% - Accent4 5 5_PNF Disclosure Summary 063011" xfId="15304"/>
    <cellStyle name="20% - Accent4 5 6" xfId="15305"/>
    <cellStyle name="20% - Accent4 5 6 10" xfId="15306"/>
    <cellStyle name="20% - Accent4 5 6 11" xfId="15307"/>
    <cellStyle name="20% - Accent4 5 6 12" xfId="15308"/>
    <cellStyle name="20% - Accent4 5 6 13" xfId="15309"/>
    <cellStyle name="20% - Accent4 5 6 14" xfId="15310"/>
    <cellStyle name="20% - Accent4 5 6 15" xfId="15311"/>
    <cellStyle name="20% - Accent4 5 6 16" xfId="15312"/>
    <cellStyle name="20% - Accent4 5 6 2" xfId="15313"/>
    <cellStyle name="20% - Accent4 5 6 2 10" xfId="15314"/>
    <cellStyle name="20% - Accent4 5 6 2 11" xfId="15315"/>
    <cellStyle name="20% - Accent4 5 6 2 12" xfId="15316"/>
    <cellStyle name="20% - Accent4 5 6 2 13" xfId="15317"/>
    <cellStyle name="20% - Accent4 5 6 2 14" xfId="15318"/>
    <cellStyle name="20% - Accent4 5 6 2 15" xfId="15319"/>
    <cellStyle name="20% - Accent4 5 6 2 2" xfId="15320"/>
    <cellStyle name="20% - Accent4 5 6 2 2 2" xfId="15321"/>
    <cellStyle name="20% - Accent4 5 6 2 2 2 2" xfId="15322"/>
    <cellStyle name="20% - Accent4 5 6 2 2 3" xfId="15323"/>
    <cellStyle name="20% - Accent4 5 6 2 3" xfId="15324"/>
    <cellStyle name="20% - Accent4 5 6 2 3 2" xfId="15325"/>
    <cellStyle name="20% - Accent4 5 6 2 3 2 2" xfId="15326"/>
    <cellStyle name="20% - Accent4 5 6 2 3 3" xfId="15327"/>
    <cellStyle name="20% - Accent4 5 6 2 4" xfId="15328"/>
    <cellStyle name="20% - Accent4 5 6 2 4 2" xfId="15329"/>
    <cellStyle name="20% - Accent4 5 6 2 5" xfId="15330"/>
    <cellStyle name="20% - Accent4 5 6 2 6" xfId="15331"/>
    <cellStyle name="20% - Accent4 5 6 2 7" xfId="15332"/>
    <cellStyle name="20% - Accent4 5 6 2 8" xfId="15333"/>
    <cellStyle name="20% - Accent4 5 6 2 9" xfId="15334"/>
    <cellStyle name="20% - Accent4 5 6 2_PNF Disclosure Summary 063011" xfId="15335"/>
    <cellStyle name="20% - Accent4 5 6 3" xfId="15336"/>
    <cellStyle name="20% - Accent4 5 6 3 2" xfId="15337"/>
    <cellStyle name="20% - Accent4 5 6 3 2 2" xfId="15338"/>
    <cellStyle name="20% - Accent4 5 6 3 3" xfId="15339"/>
    <cellStyle name="20% - Accent4 5 6 4" xfId="15340"/>
    <cellStyle name="20% - Accent4 5 6 4 2" xfId="15341"/>
    <cellStyle name="20% - Accent4 5 6 4 2 2" xfId="15342"/>
    <cellStyle name="20% - Accent4 5 6 4 3" xfId="15343"/>
    <cellStyle name="20% - Accent4 5 6 5" xfId="15344"/>
    <cellStyle name="20% - Accent4 5 6 5 2" xfId="15345"/>
    <cellStyle name="20% - Accent4 5 6 6" xfId="15346"/>
    <cellStyle name="20% - Accent4 5 6 7" xfId="15347"/>
    <cellStyle name="20% - Accent4 5 6 8" xfId="15348"/>
    <cellStyle name="20% - Accent4 5 6 9" xfId="15349"/>
    <cellStyle name="20% - Accent4 5 6_PNF Disclosure Summary 063011" xfId="15350"/>
    <cellStyle name="20% - Accent4 5 7" xfId="15351"/>
    <cellStyle name="20% - Accent4 5 7 10" xfId="15352"/>
    <cellStyle name="20% - Accent4 5 7 11" xfId="15353"/>
    <cellStyle name="20% - Accent4 5 7 12" xfId="15354"/>
    <cellStyle name="20% - Accent4 5 7 13" xfId="15355"/>
    <cellStyle name="20% - Accent4 5 7 14" xfId="15356"/>
    <cellStyle name="20% - Accent4 5 7 15" xfId="15357"/>
    <cellStyle name="20% - Accent4 5 7 16" xfId="15358"/>
    <cellStyle name="20% - Accent4 5 7 2" xfId="15359"/>
    <cellStyle name="20% - Accent4 5 7 2 10" xfId="15360"/>
    <cellStyle name="20% - Accent4 5 7 2 11" xfId="15361"/>
    <cellStyle name="20% - Accent4 5 7 2 12" xfId="15362"/>
    <cellStyle name="20% - Accent4 5 7 2 13" xfId="15363"/>
    <cellStyle name="20% - Accent4 5 7 2 14" xfId="15364"/>
    <cellStyle name="20% - Accent4 5 7 2 15" xfId="15365"/>
    <cellStyle name="20% - Accent4 5 7 2 2" xfId="15366"/>
    <cellStyle name="20% - Accent4 5 7 2 2 2" xfId="15367"/>
    <cellStyle name="20% - Accent4 5 7 2 2 2 2" xfId="15368"/>
    <cellStyle name="20% - Accent4 5 7 2 2 3" xfId="15369"/>
    <cellStyle name="20% - Accent4 5 7 2 3" xfId="15370"/>
    <cellStyle name="20% - Accent4 5 7 2 3 2" xfId="15371"/>
    <cellStyle name="20% - Accent4 5 7 2 3 2 2" xfId="15372"/>
    <cellStyle name="20% - Accent4 5 7 2 3 3" xfId="15373"/>
    <cellStyle name="20% - Accent4 5 7 2 4" xfId="15374"/>
    <cellStyle name="20% - Accent4 5 7 2 4 2" xfId="15375"/>
    <cellStyle name="20% - Accent4 5 7 2 5" xfId="15376"/>
    <cellStyle name="20% - Accent4 5 7 2 6" xfId="15377"/>
    <cellStyle name="20% - Accent4 5 7 2 7" xfId="15378"/>
    <cellStyle name="20% - Accent4 5 7 2 8" xfId="15379"/>
    <cellStyle name="20% - Accent4 5 7 2 9" xfId="15380"/>
    <cellStyle name="20% - Accent4 5 7 2_PNF Disclosure Summary 063011" xfId="15381"/>
    <cellStyle name="20% - Accent4 5 7 3" xfId="15382"/>
    <cellStyle name="20% - Accent4 5 7 3 2" xfId="15383"/>
    <cellStyle name="20% - Accent4 5 7 3 2 2" xfId="15384"/>
    <cellStyle name="20% - Accent4 5 7 3 3" xfId="15385"/>
    <cellStyle name="20% - Accent4 5 7 4" xfId="15386"/>
    <cellStyle name="20% - Accent4 5 7 4 2" xfId="15387"/>
    <cellStyle name="20% - Accent4 5 7 4 2 2" xfId="15388"/>
    <cellStyle name="20% - Accent4 5 7 4 3" xfId="15389"/>
    <cellStyle name="20% - Accent4 5 7 5" xfId="15390"/>
    <cellStyle name="20% - Accent4 5 7 5 2" xfId="15391"/>
    <cellStyle name="20% - Accent4 5 7 6" xfId="15392"/>
    <cellStyle name="20% - Accent4 5 7 7" xfId="15393"/>
    <cellStyle name="20% - Accent4 5 7 8" xfId="15394"/>
    <cellStyle name="20% - Accent4 5 7 9" xfId="15395"/>
    <cellStyle name="20% - Accent4 5 7_PNF Disclosure Summary 063011" xfId="15396"/>
    <cellStyle name="20% - Accent4 5 8" xfId="15397"/>
    <cellStyle name="20% - Accent4 5 8 10" xfId="15398"/>
    <cellStyle name="20% - Accent4 5 8 11" xfId="15399"/>
    <cellStyle name="20% - Accent4 5 8 12" xfId="15400"/>
    <cellStyle name="20% - Accent4 5 8 13" xfId="15401"/>
    <cellStyle name="20% - Accent4 5 8 14" xfId="15402"/>
    <cellStyle name="20% - Accent4 5 8 15" xfId="15403"/>
    <cellStyle name="20% - Accent4 5 8 2" xfId="15404"/>
    <cellStyle name="20% - Accent4 5 8 2 2" xfId="15405"/>
    <cellStyle name="20% - Accent4 5 8 2 2 2" xfId="15406"/>
    <cellStyle name="20% - Accent4 5 8 2 3" xfId="15407"/>
    <cellStyle name="20% - Accent4 5 8 3" xfId="15408"/>
    <cellStyle name="20% - Accent4 5 8 3 2" xfId="15409"/>
    <cellStyle name="20% - Accent4 5 8 3 2 2" xfId="15410"/>
    <cellStyle name="20% - Accent4 5 8 3 3" xfId="15411"/>
    <cellStyle name="20% - Accent4 5 8 4" xfId="15412"/>
    <cellStyle name="20% - Accent4 5 8 4 2" xfId="15413"/>
    <cellStyle name="20% - Accent4 5 8 5" xfId="15414"/>
    <cellStyle name="20% - Accent4 5 8 6" xfId="15415"/>
    <cellStyle name="20% - Accent4 5 8 7" xfId="15416"/>
    <cellStyle name="20% - Accent4 5 8 8" xfId="15417"/>
    <cellStyle name="20% - Accent4 5 8 9" xfId="15418"/>
    <cellStyle name="20% - Accent4 5 8_PNF Disclosure Summary 063011" xfId="15419"/>
    <cellStyle name="20% - Accent4 5 9" xfId="15420"/>
    <cellStyle name="20% - Accent4 5 9 2" xfId="15421"/>
    <cellStyle name="20% - Accent4 5 9 2 2" xfId="15422"/>
    <cellStyle name="20% - Accent4 5 9 3" xfId="15423"/>
    <cellStyle name="20% - Accent4 5_PNF Disclosure Summary 063011" xfId="15424"/>
    <cellStyle name="20% - Accent4 6" xfId="15425"/>
    <cellStyle name="20% - Accent4 6 10" xfId="15426"/>
    <cellStyle name="20% - Accent4 6 10 2" xfId="15427"/>
    <cellStyle name="20% - Accent4 6 10 2 2" xfId="15428"/>
    <cellStyle name="20% - Accent4 6 10 3" xfId="15429"/>
    <cellStyle name="20% - Accent4 6 11" xfId="15430"/>
    <cellStyle name="20% - Accent4 6 11 2" xfId="15431"/>
    <cellStyle name="20% - Accent4 6 12" xfId="15432"/>
    <cellStyle name="20% - Accent4 6 13" xfId="15433"/>
    <cellStyle name="20% - Accent4 6 14" xfId="15434"/>
    <cellStyle name="20% - Accent4 6 15" xfId="15435"/>
    <cellStyle name="20% - Accent4 6 16" xfId="15436"/>
    <cellStyle name="20% - Accent4 6 17" xfId="15437"/>
    <cellStyle name="20% - Accent4 6 18" xfId="15438"/>
    <cellStyle name="20% - Accent4 6 19" xfId="15439"/>
    <cellStyle name="20% - Accent4 6 2" xfId="15440"/>
    <cellStyle name="20% - Accent4 6 2 10" xfId="15441"/>
    <cellStyle name="20% - Accent4 6 2 11" xfId="15442"/>
    <cellStyle name="20% - Accent4 6 2 12" xfId="15443"/>
    <cellStyle name="20% - Accent4 6 2 13" xfId="15444"/>
    <cellStyle name="20% - Accent4 6 2 14" xfId="15445"/>
    <cellStyle name="20% - Accent4 6 2 15" xfId="15446"/>
    <cellStyle name="20% - Accent4 6 2 16" xfId="15447"/>
    <cellStyle name="20% - Accent4 6 2 2" xfId="15448"/>
    <cellStyle name="20% - Accent4 6 2 2 10" xfId="15449"/>
    <cellStyle name="20% - Accent4 6 2 2 11" xfId="15450"/>
    <cellStyle name="20% - Accent4 6 2 2 12" xfId="15451"/>
    <cellStyle name="20% - Accent4 6 2 2 13" xfId="15452"/>
    <cellStyle name="20% - Accent4 6 2 2 14" xfId="15453"/>
    <cellStyle name="20% - Accent4 6 2 2 15" xfId="15454"/>
    <cellStyle name="20% - Accent4 6 2 2 2" xfId="15455"/>
    <cellStyle name="20% - Accent4 6 2 2 2 2" xfId="15456"/>
    <cellStyle name="20% - Accent4 6 2 2 2 2 2" xfId="15457"/>
    <cellStyle name="20% - Accent4 6 2 2 2 3" xfId="15458"/>
    <cellStyle name="20% - Accent4 6 2 2 3" xfId="15459"/>
    <cellStyle name="20% - Accent4 6 2 2 3 2" xfId="15460"/>
    <cellStyle name="20% - Accent4 6 2 2 3 2 2" xfId="15461"/>
    <cellStyle name="20% - Accent4 6 2 2 3 3" xfId="15462"/>
    <cellStyle name="20% - Accent4 6 2 2 4" xfId="15463"/>
    <cellStyle name="20% - Accent4 6 2 2 4 2" xfId="15464"/>
    <cellStyle name="20% - Accent4 6 2 2 5" xfId="15465"/>
    <cellStyle name="20% - Accent4 6 2 2 6" xfId="15466"/>
    <cellStyle name="20% - Accent4 6 2 2 7" xfId="15467"/>
    <cellStyle name="20% - Accent4 6 2 2 8" xfId="15468"/>
    <cellStyle name="20% - Accent4 6 2 2 9" xfId="15469"/>
    <cellStyle name="20% - Accent4 6 2 2_PNF Disclosure Summary 063011" xfId="15470"/>
    <cellStyle name="20% - Accent4 6 2 3" xfId="15471"/>
    <cellStyle name="20% - Accent4 6 2 3 2" xfId="15472"/>
    <cellStyle name="20% - Accent4 6 2 3 2 2" xfId="15473"/>
    <cellStyle name="20% - Accent4 6 2 3 3" xfId="15474"/>
    <cellStyle name="20% - Accent4 6 2 4" xfId="15475"/>
    <cellStyle name="20% - Accent4 6 2 4 2" xfId="15476"/>
    <cellStyle name="20% - Accent4 6 2 4 2 2" xfId="15477"/>
    <cellStyle name="20% - Accent4 6 2 4 3" xfId="15478"/>
    <cellStyle name="20% - Accent4 6 2 5" xfId="15479"/>
    <cellStyle name="20% - Accent4 6 2 5 2" xfId="15480"/>
    <cellStyle name="20% - Accent4 6 2 6" xfId="15481"/>
    <cellStyle name="20% - Accent4 6 2 7" xfId="15482"/>
    <cellStyle name="20% - Accent4 6 2 8" xfId="15483"/>
    <cellStyle name="20% - Accent4 6 2 9" xfId="15484"/>
    <cellStyle name="20% - Accent4 6 2_PNF Disclosure Summary 063011" xfId="15485"/>
    <cellStyle name="20% - Accent4 6 20" xfId="15486"/>
    <cellStyle name="20% - Accent4 6 21" xfId="15487"/>
    <cellStyle name="20% - Accent4 6 22" xfId="15488"/>
    <cellStyle name="20% - Accent4 6 3" xfId="15489"/>
    <cellStyle name="20% - Accent4 6 3 10" xfId="15490"/>
    <cellStyle name="20% - Accent4 6 3 11" xfId="15491"/>
    <cellStyle name="20% - Accent4 6 3 12" xfId="15492"/>
    <cellStyle name="20% - Accent4 6 3 13" xfId="15493"/>
    <cellStyle name="20% - Accent4 6 3 14" xfId="15494"/>
    <cellStyle name="20% - Accent4 6 3 15" xfId="15495"/>
    <cellStyle name="20% - Accent4 6 3 16" xfId="15496"/>
    <cellStyle name="20% - Accent4 6 3 2" xfId="15497"/>
    <cellStyle name="20% - Accent4 6 3 2 10" xfId="15498"/>
    <cellStyle name="20% - Accent4 6 3 2 11" xfId="15499"/>
    <cellStyle name="20% - Accent4 6 3 2 12" xfId="15500"/>
    <cellStyle name="20% - Accent4 6 3 2 13" xfId="15501"/>
    <cellStyle name="20% - Accent4 6 3 2 14" xfId="15502"/>
    <cellStyle name="20% - Accent4 6 3 2 15" xfId="15503"/>
    <cellStyle name="20% - Accent4 6 3 2 2" xfId="15504"/>
    <cellStyle name="20% - Accent4 6 3 2 2 2" xfId="15505"/>
    <cellStyle name="20% - Accent4 6 3 2 2 2 2" xfId="15506"/>
    <cellStyle name="20% - Accent4 6 3 2 2 3" xfId="15507"/>
    <cellStyle name="20% - Accent4 6 3 2 3" xfId="15508"/>
    <cellStyle name="20% - Accent4 6 3 2 3 2" xfId="15509"/>
    <cellStyle name="20% - Accent4 6 3 2 3 2 2" xfId="15510"/>
    <cellStyle name="20% - Accent4 6 3 2 3 3" xfId="15511"/>
    <cellStyle name="20% - Accent4 6 3 2 4" xfId="15512"/>
    <cellStyle name="20% - Accent4 6 3 2 4 2" xfId="15513"/>
    <cellStyle name="20% - Accent4 6 3 2 5" xfId="15514"/>
    <cellStyle name="20% - Accent4 6 3 2 6" xfId="15515"/>
    <cellStyle name="20% - Accent4 6 3 2 7" xfId="15516"/>
    <cellStyle name="20% - Accent4 6 3 2 8" xfId="15517"/>
    <cellStyle name="20% - Accent4 6 3 2 9" xfId="15518"/>
    <cellStyle name="20% - Accent4 6 3 2_PNF Disclosure Summary 063011" xfId="15519"/>
    <cellStyle name="20% - Accent4 6 3 3" xfId="15520"/>
    <cellStyle name="20% - Accent4 6 3 3 2" xfId="15521"/>
    <cellStyle name="20% - Accent4 6 3 3 2 2" xfId="15522"/>
    <cellStyle name="20% - Accent4 6 3 3 3" xfId="15523"/>
    <cellStyle name="20% - Accent4 6 3 4" xfId="15524"/>
    <cellStyle name="20% - Accent4 6 3 4 2" xfId="15525"/>
    <cellStyle name="20% - Accent4 6 3 4 2 2" xfId="15526"/>
    <cellStyle name="20% - Accent4 6 3 4 3" xfId="15527"/>
    <cellStyle name="20% - Accent4 6 3 5" xfId="15528"/>
    <cellStyle name="20% - Accent4 6 3 5 2" xfId="15529"/>
    <cellStyle name="20% - Accent4 6 3 6" xfId="15530"/>
    <cellStyle name="20% - Accent4 6 3 7" xfId="15531"/>
    <cellStyle name="20% - Accent4 6 3 8" xfId="15532"/>
    <cellStyle name="20% - Accent4 6 3 9" xfId="15533"/>
    <cellStyle name="20% - Accent4 6 3_PNF Disclosure Summary 063011" xfId="15534"/>
    <cellStyle name="20% - Accent4 6 4" xfId="15535"/>
    <cellStyle name="20% - Accent4 6 4 10" xfId="15536"/>
    <cellStyle name="20% - Accent4 6 4 11" xfId="15537"/>
    <cellStyle name="20% - Accent4 6 4 12" xfId="15538"/>
    <cellStyle name="20% - Accent4 6 4 13" xfId="15539"/>
    <cellStyle name="20% - Accent4 6 4 14" xfId="15540"/>
    <cellStyle name="20% - Accent4 6 4 15" xfId="15541"/>
    <cellStyle name="20% - Accent4 6 4 16" xfId="15542"/>
    <cellStyle name="20% - Accent4 6 4 2" xfId="15543"/>
    <cellStyle name="20% - Accent4 6 4 2 10" xfId="15544"/>
    <cellStyle name="20% - Accent4 6 4 2 11" xfId="15545"/>
    <cellStyle name="20% - Accent4 6 4 2 12" xfId="15546"/>
    <cellStyle name="20% - Accent4 6 4 2 13" xfId="15547"/>
    <cellStyle name="20% - Accent4 6 4 2 14" xfId="15548"/>
    <cellStyle name="20% - Accent4 6 4 2 15" xfId="15549"/>
    <cellStyle name="20% - Accent4 6 4 2 2" xfId="15550"/>
    <cellStyle name="20% - Accent4 6 4 2 2 2" xfId="15551"/>
    <cellStyle name="20% - Accent4 6 4 2 2 2 2" xfId="15552"/>
    <cellStyle name="20% - Accent4 6 4 2 2 3" xfId="15553"/>
    <cellStyle name="20% - Accent4 6 4 2 3" xfId="15554"/>
    <cellStyle name="20% - Accent4 6 4 2 3 2" xfId="15555"/>
    <cellStyle name="20% - Accent4 6 4 2 3 2 2" xfId="15556"/>
    <cellStyle name="20% - Accent4 6 4 2 3 3" xfId="15557"/>
    <cellStyle name="20% - Accent4 6 4 2 4" xfId="15558"/>
    <cellStyle name="20% - Accent4 6 4 2 4 2" xfId="15559"/>
    <cellStyle name="20% - Accent4 6 4 2 5" xfId="15560"/>
    <cellStyle name="20% - Accent4 6 4 2 6" xfId="15561"/>
    <cellStyle name="20% - Accent4 6 4 2 7" xfId="15562"/>
    <cellStyle name="20% - Accent4 6 4 2 8" xfId="15563"/>
    <cellStyle name="20% - Accent4 6 4 2 9" xfId="15564"/>
    <cellStyle name="20% - Accent4 6 4 2_PNF Disclosure Summary 063011" xfId="15565"/>
    <cellStyle name="20% - Accent4 6 4 3" xfId="15566"/>
    <cellStyle name="20% - Accent4 6 4 3 2" xfId="15567"/>
    <cellStyle name="20% - Accent4 6 4 3 2 2" xfId="15568"/>
    <cellStyle name="20% - Accent4 6 4 3 3" xfId="15569"/>
    <cellStyle name="20% - Accent4 6 4 4" xfId="15570"/>
    <cellStyle name="20% - Accent4 6 4 4 2" xfId="15571"/>
    <cellStyle name="20% - Accent4 6 4 4 2 2" xfId="15572"/>
    <cellStyle name="20% - Accent4 6 4 4 3" xfId="15573"/>
    <cellStyle name="20% - Accent4 6 4 5" xfId="15574"/>
    <cellStyle name="20% - Accent4 6 4 5 2" xfId="15575"/>
    <cellStyle name="20% - Accent4 6 4 6" xfId="15576"/>
    <cellStyle name="20% - Accent4 6 4 7" xfId="15577"/>
    <cellStyle name="20% - Accent4 6 4 8" xfId="15578"/>
    <cellStyle name="20% - Accent4 6 4 9" xfId="15579"/>
    <cellStyle name="20% - Accent4 6 4_PNF Disclosure Summary 063011" xfId="15580"/>
    <cellStyle name="20% - Accent4 6 5" xfId="15581"/>
    <cellStyle name="20% - Accent4 6 5 10" xfId="15582"/>
    <cellStyle name="20% - Accent4 6 5 11" xfId="15583"/>
    <cellStyle name="20% - Accent4 6 5 12" xfId="15584"/>
    <cellStyle name="20% - Accent4 6 5 13" xfId="15585"/>
    <cellStyle name="20% - Accent4 6 5 14" xfId="15586"/>
    <cellStyle name="20% - Accent4 6 5 15" xfId="15587"/>
    <cellStyle name="20% - Accent4 6 5 16" xfId="15588"/>
    <cellStyle name="20% - Accent4 6 5 2" xfId="15589"/>
    <cellStyle name="20% - Accent4 6 5 2 10" xfId="15590"/>
    <cellStyle name="20% - Accent4 6 5 2 11" xfId="15591"/>
    <cellStyle name="20% - Accent4 6 5 2 12" xfId="15592"/>
    <cellStyle name="20% - Accent4 6 5 2 13" xfId="15593"/>
    <cellStyle name="20% - Accent4 6 5 2 14" xfId="15594"/>
    <cellStyle name="20% - Accent4 6 5 2 15" xfId="15595"/>
    <cellStyle name="20% - Accent4 6 5 2 2" xfId="15596"/>
    <cellStyle name="20% - Accent4 6 5 2 2 2" xfId="15597"/>
    <cellStyle name="20% - Accent4 6 5 2 2 2 2" xfId="15598"/>
    <cellStyle name="20% - Accent4 6 5 2 2 3" xfId="15599"/>
    <cellStyle name="20% - Accent4 6 5 2 3" xfId="15600"/>
    <cellStyle name="20% - Accent4 6 5 2 3 2" xfId="15601"/>
    <cellStyle name="20% - Accent4 6 5 2 3 2 2" xfId="15602"/>
    <cellStyle name="20% - Accent4 6 5 2 3 3" xfId="15603"/>
    <cellStyle name="20% - Accent4 6 5 2 4" xfId="15604"/>
    <cellStyle name="20% - Accent4 6 5 2 4 2" xfId="15605"/>
    <cellStyle name="20% - Accent4 6 5 2 5" xfId="15606"/>
    <cellStyle name="20% - Accent4 6 5 2 6" xfId="15607"/>
    <cellStyle name="20% - Accent4 6 5 2 7" xfId="15608"/>
    <cellStyle name="20% - Accent4 6 5 2 8" xfId="15609"/>
    <cellStyle name="20% - Accent4 6 5 2 9" xfId="15610"/>
    <cellStyle name="20% - Accent4 6 5 2_PNF Disclosure Summary 063011" xfId="15611"/>
    <cellStyle name="20% - Accent4 6 5 3" xfId="15612"/>
    <cellStyle name="20% - Accent4 6 5 3 2" xfId="15613"/>
    <cellStyle name="20% - Accent4 6 5 3 2 2" xfId="15614"/>
    <cellStyle name="20% - Accent4 6 5 3 3" xfId="15615"/>
    <cellStyle name="20% - Accent4 6 5 4" xfId="15616"/>
    <cellStyle name="20% - Accent4 6 5 4 2" xfId="15617"/>
    <cellStyle name="20% - Accent4 6 5 4 2 2" xfId="15618"/>
    <cellStyle name="20% - Accent4 6 5 4 3" xfId="15619"/>
    <cellStyle name="20% - Accent4 6 5 5" xfId="15620"/>
    <cellStyle name="20% - Accent4 6 5 5 2" xfId="15621"/>
    <cellStyle name="20% - Accent4 6 5 6" xfId="15622"/>
    <cellStyle name="20% - Accent4 6 5 7" xfId="15623"/>
    <cellStyle name="20% - Accent4 6 5 8" xfId="15624"/>
    <cellStyle name="20% - Accent4 6 5 9" xfId="15625"/>
    <cellStyle name="20% - Accent4 6 5_PNF Disclosure Summary 063011" xfId="15626"/>
    <cellStyle name="20% - Accent4 6 6" xfId="15627"/>
    <cellStyle name="20% - Accent4 6 6 10" xfId="15628"/>
    <cellStyle name="20% - Accent4 6 6 11" xfId="15629"/>
    <cellStyle name="20% - Accent4 6 6 12" xfId="15630"/>
    <cellStyle name="20% - Accent4 6 6 13" xfId="15631"/>
    <cellStyle name="20% - Accent4 6 6 14" xfId="15632"/>
    <cellStyle name="20% - Accent4 6 6 15" xfId="15633"/>
    <cellStyle name="20% - Accent4 6 6 16" xfId="15634"/>
    <cellStyle name="20% - Accent4 6 6 2" xfId="15635"/>
    <cellStyle name="20% - Accent4 6 6 2 10" xfId="15636"/>
    <cellStyle name="20% - Accent4 6 6 2 11" xfId="15637"/>
    <cellStyle name="20% - Accent4 6 6 2 12" xfId="15638"/>
    <cellStyle name="20% - Accent4 6 6 2 13" xfId="15639"/>
    <cellStyle name="20% - Accent4 6 6 2 14" xfId="15640"/>
    <cellStyle name="20% - Accent4 6 6 2 15" xfId="15641"/>
    <cellStyle name="20% - Accent4 6 6 2 2" xfId="15642"/>
    <cellStyle name="20% - Accent4 6 6 2 2 2" xfId="15643"/>
    <cellStyle name="20% - Accent4 6 6 2 2 2 2" xfId="15644"/>
    <cellStyle name="20% - Accent4 6 6 2 2 3" xfId="15645"/>
    <cellStyle name="20% - Accent4 6 6 2 3" xfId="15646"/>
    <cellStyle name="20% - Accent4 6 6 2 3 2" xfId="15647"/>
    <cellStyle name="20% - Accent4 6 6 2 3 2 2" xfId="15648"/>
    <cellStyle name="20% - Accent4 6 6 2 3 3" xfId="15649"/>
    <cellStyle name="20% - Accent4 6 6 2 4" xfId="15650"/>
    <cellStyle name="20% - Accent4 6 6 2 4 2" xfId="15651"/>
    <cellStyle name="20% - Accent4 6 6 2 5" xfId="15652"/>
    <cellStyle name="20% - Accent4 6 6 2 6" xfId="15653"/>
    <cellStyle name="20% - Accent4 6 6 2 7" xfId="15654"/>
    <cellStyle name="20% - Accent4 6 6 2 8" xfId="15655"/>
    <cellStyle name="20% - Accent4 6 6 2 9" xfId="15656"/>
    <cellStyle name="20% - Accent4 6 6 2_PNF Disclosure Summary 063011" xfId="15657"/>
    <cellStyle name="20% - Accent4 6 6 3" xfId="15658"/>
    <cellStyle name="20% - Accent4 6 6 3 2" xfId="15659"/>
    <cellStyle name="20% - Accent4 6 6 3 2 2" xfId="15660"/>
    <cellStyle name="20% - Accent4 6 6 3 3" xfId="15661"/>
    <cellStyle name="20% - Accent4 6 6 4" xfId="15662"/>
    <cellStyle name="20% - Accent4 6 6 4 2" xfId="15663"/>
    <cellStyle name="20% - Accent4 6 6 4 2 2" xfId="15664"/>
    <cellStyle name="20% - Accent4 6 6 4 3" xfId="15665"/>
    <cellStyle name="20% - Accent4 6 6 5" xfId="15666"/>
    <cellStyle name="20% - Accent4 6 6 5 2" xfId="15667"/>
    <cellStyle name="20% - Accent4 6 6 6" xfId="15668"/>
    <cellStyle name="20% - Accent4 6 6 7" xfId="15669"/>
    <cellStyle name="20% - Accent4 6 6 8" xfId="15670"/>
    <cellStyle name="20% - Accent4 6 6 9" xfId="15671"/>
    <cellStyle name="20% - Accent4 6 6_PNF Disclosure Summary 063011" xfId="15672"/>
    <cellStyle name="20% - Accent4 6 7" xfId="15673"/>
    <cellStyle name="20% - Accent4 6 7 10" xfId="15674"/>
    <cellStyle name="20% - Accent4 6 7 11" xfId="15675"/>
    <cellStyle name="20% - Accent4 6 7 12" xfId="15676"/>
    <cellStyle name="20% - Accent4 6 7 13" xfId="15677"/>
    <cellStyle name="20% - Accent4 6 7 14" xfId="15678"/>
    <cellStyle name="20% - Accent4 6 7 15" xfId="15679"/>
    <cellStyle name="20% - Accent4 6 7 16" xfId="15680"/>
    <cellStyle name="20% - Accent4 6 7 2" xfId="15681"/>
    <cellStyle name="20% - Accent4 6 7 2 10" xfId="15682"/>
    <cellStyle name="20% - Accent4 6 7 2 11" xfId="15683"/>
    <cellStyle name="20% - Accent4 6 7 2 12" xfId="15684"/>
    <cellStyle name="20% - Accent4 6 7 2 13" xfId="15685"/>
    <cellStyle name="20% - Accent4 6 7 2 14" xfId="15686"/>
    <cellStyle name="20% - Accent4 6 7 2 15" xfId="15687"/>
    <cellStyle name="20% - Accent4 6 7 2 2" xfId="15688"/>
    <cellStyle name="20% - Accent4 6 7 2 2 2" xfId="15689"/>
    <cellStyle name="20% - Accent4 6 7 2 2 2 2" xfId="15690"/>
    <cellStyle name="20% - Accent4 6 7 2 2 3" xfId="15691"/>
    <cellStyle name="20% - Accent4 6 7 2 3" xfId="15692"/>
    <cellStyle name="20% - Accent4 6 7 2 3 2" xfId="15693"/>
    <cellStyle name="20% - Accent4 6 7 2 3 2 2" xfId="15694"/>
    <cellStyle name="20% - Accent4 6 7 2 3 3" xfId="15695"/>
    <cellStyle name="20% - Accent4 6 7 2 4" xfId="15696"/>
    <cellStyle name="20% - Accent4 6 7 2 4 2" xfId="15697"/>
    <cellStyle name="20% - Accent4 6 7 2 5" xfId="15698"/>
    <cellStyle name="20% - Accent4 6 7 2 6" xfId="15699"/>
    <cellStyle name="20% - Accent4 6 7 2 7" xfId="15700"/>
    <cellStyle name="20% - Accent4 6 7 2 8" xfId="15701"/>
    <cellStyle name="20% - Accent4 6 7 2 9" xfId="15702"/>
    <cellStyle name="20% - Accent4 6 7 2_PNF Disclosure Summary 063011" xfId="15703"/>
    <cellStyle name="20% - Accent4 6 7 3" xfId="15704"/>
    <cellStyle name="20% - Accent4 6 7 3 2" xfId="15705"/>
    <cellStyle name="20% - Accent4 6 7 3 2 2" xfId="15706"/>
    <cellStyle name="20% - Accent4 6 7 3 3" xfId="15707"/>
    <cellStyle name="20% - Accent4 6 7 4" xfId="15708"/>
    <cellStyle name="20% - Accent4 6 7 4 2" xfId="15709"/>
    <cellStyle name="20% - Accent4 6 7 4 2 2" xfId="15710"/>
    <cellStyle name="20% - Accent4 6 7 4 3" xfId="15711"/>
    <cellStyle name="20% - Accent4 6 7 5" xfId="15712"/>
    <cellStyle name="20% - Accent4 6 7 5 2" xfId="15713"/>
    <cellStyle name="20% - Accent4 6 7 6" xfId="15714"/>
    <cellStyle name="20% - Accent4 6 7 7" xfId="15715"/>
    <cellStyle name="20% - Accent4 6 7 8" xfId="15716"/>
    <cellStyle name="20% - Accent4 6 7 9" xfId="15717"/>
    <cellStyle name="20% - Accent4 6 7_PNF Disclosure Summary 063011" xfId="15718"/>
    <cellStyle name="20% - Accent4 6 8" xfId="15719"/>
    <cellStyle name="20% - Accent4 6 8 10" xfId="15720"/>
    <cellStyle name="20% - Accent4 6 8 11" xfId="15721"/>
    <cellStyle name="20% - Accent4 6 8 12" xfId="15722"/>
    <cellStyle name="20% - Accent4 6 8 13" xfId="15723"/>
    <cellStyle name="20% - Accent4 6 8 14" xfId="15724"/>
    <cellStyle name="20% - Accent4 6 8 15" xfId="15725"/>
    <cellStyle name="20% - Accent4 6 8 2" xfId="15726"/>
    <cellStyle name="20% - Accent4 6 8 2 2" xfId="15727"/>
    <cellStyle name="20% - Accent4 6 8 2 2 2" xfId="15728"/>
    <cellStyle name="20% - Accent4 6 8 2 3" xfId="15729"/>
    <cellStyle name="20% - Accent4 6 8 3" xfId="15730"/>
    <cellStyle name="20% - Accent4 6 8 3 2" xfId="15731"/>
    <cellStyle name="20% - Accent4 6 8 3 2 2" xfId="15732"/>
    <cellStyle name="20% - Accent4 6 8 3 3" xfId="15733"/>
    <cellStyle name="20% - Accent4 6 8 4" xfId="15734"/>
    <cellStyle name="20% - Accent4 6 8 4 2" xfId="15735"/>
    <cellStyle name="20% - Accent4 6 8 5" xfId="15736"/>
    <cellStyle name="20% - Accent4 6 8 6" xfId="15737"/>
    <cellStyle name="20% - Accent4 6 8 7" xfId="15738"/>
    <cellStyle name="20% - Accent4 6 8 8" xfId="15739"/>
    <cellStyle name="20% - Accent4 6 8 9" xfId="15740"/>
    <cellStyle name="20% - Accent4 6 8_PNF Disclosure Summary 063011" xfId="15741"/>
    <cellStyle name="20% - Accent4 6 9" xfId="15742"/>
    <cellStyle name="20% - Accent4 6 9 2" xfId="15743"/>
    <cellStyle name="20% - Accent4 6 9 2 2" xfId="15744"/>
    <cellStyle name="20% - Accent4 6 9 3" xfId="15745"/>
    <cellStyle name="20% - Accent4 6_PNF Disclosure Summary 063011" xfId="15746"/>
    <cellStyle name="20% - Accent4 7" xfId="15747"/>
    <cellStyle name="20% - Accent4 7 10" xfId="15748"/>
    <cellStyle name="20% - Accent4 7 10 2" xfId="15749"/>
    <cellStyle name="20% - Accent4 7 10 2 2" xfId="15750"/>
    <cellStyle name="20% - Accent4 7 10 3" xfId="15751"/>
    <cellStyle name="20% - Accent4 7 11" xfId="15752"/>
    <cellStyle name="20% - Accent4 7 11 2" xfId="15753"/>
    <cellStyle name="20% - Accent4 7 12" xfId="15754"/>
    <cellStyle name="20% - Accent4 7 13" xfId="15755"/>
    <cellStyle name="20% - Accent4 7 14" xfId="15756"/>
    <cellStyle name="20% - Accent4 7 15" xfId="15757"/>
    <cellStyle name="20% - Accent4 7 16" xfId="15758"/>
    <cellStyle name="20% - Accent4 7 17" xfId="15759"/>
    <cellStyle name="20% - Accent4 7 18" xfId="15760"/>
    <cellStyle name="20% - Accent4 7 19" xfId="15761"/>
    <cellStyle name="20% - Accent4 7 2" xfId="15762"/>
    <cellStyle name="20% - Accent4 7 2 10" xfId="15763"/>
    <cellStyle name="20% - Accent4 7 2 11" xfId="15764"/>
    <cellStyle name="20% - Accent4 7 2 12" xfId="15765"/>
    <cellStyle name="20% - Accent4 7 2 13" xfId="15766"/>
    <cellStyle name="20% - Accent4 7 2 14" xfId="15767"/>
    <cellStyle name="20% - Accent4 7 2 15" xfId="15768"/>
    <cellStyle name="20% - Accent4 7 2 16" xfId="15769"/>
    <cellStyle name="20% - Accent4 7 2 2" xfId="15770"/>
    <cellStyle name="20% - Accent4 7 2 2 10" xfId="15771"/>
    <cellStyle name="20% - Accent4 7 2 2 11" xfId="15772"/>
    <cellStyle name="20% - Accent4 7 2 2 12" xfId="15773"/>
    <cellStyle name="20% - Accent4 7 2 2 13" xfId="15774"/>
    <cellStyle name="20% - Accent4 7 2 2 14" xfId="15775"/>
    <cellStyle name="20% - Accent4 7 2 2 15" xfId="15776"/>
    <cellStyle name="20% - Accent4 7 2 2 2" xfId="15777"/>
    <cellStyle name="20% - Accent4 7 2 2 2 2" xfId="15778"/>
    <cellStyle name="20% - Accent4 7 2 2 2 2 2" xfId="15779"/>
    <cellStyle name="20% - Accent4 7 2 2 2 3" xfId="15780"/>
    <cellStyle name="20% - Accent4 7 2 2 3" xfId="15781"/>
    <cellStyle name="20% - Accent4 7 2 2 3 2" xfId="15782"/>
    <cellStyle name="20% - Accent4 7 2 2 3 2 2" xfId="15783"/>
    <cellStyle name="20% - Accent4 7 2 2 3 3" xfId="15784"/>
    <cellStyle name="20% - Accent4 7 2 2 4" xfId="15785"/>
    <cellStyle name="20% - Accent4 7 2 2 4 2" xfId="15786"/>
    <cellStyle name="20% - Accent4 7 2 2 5" xfId="15787"/>
    <cellStyle name="20% - Accent4 7 2 2 6" xfId="15788"/>
    <cellStyle name="20% - Accent4 7 2 2 7" xfId="15789"/>
    <cellStyle name="20% - Accent4 7 2 2 8" xfId="15790"/>
    <cellStyle name="20% - Accent4 7 2 2 9" xfId="15791"/>
    <cellStyle name="20% - Accent4 7 2 2_PNF Disclosure Summary 063011" xfId="15792"/>
    <cellStyle name="20% - Accent4 7 2 3" xfId="15793"/>
    <cellStyle name="20% - Accent4 7 2 3 2" xfId="15794"/>
    <cellStyle name="20% - Accent4 7 2 3 2 2" xfId="15795"/>
    <cellStyle name="20% - Accent4 7 2 3 3" xfId="15796"/>
    <cellStyle name="20% - Accent4 7 2 4" xfId="15797"/>
    <cellStyle name="20% - Accent4 7 2 4 2" xfId="15798"/>
    <cellStyle name="20% - Accent4 7 2 4 2 2" xfId="15799"/>
    <cellStyle name="20% - Accent4 7 2 4 3" xfId="15800"/>
    <cellStyle name="20% - Accent4 7 2 5" xfId="15801"/>
    <cellStyle name="20% - Accent4 7 2 5 2" xfId="15802"/>
    <cellStyle name="20% - Accent4 7 2 6" xfId="15803"/>
    <cellStyle name="20% - Accent4 7 2 7" xfId="15804"/>
    <cellStyle name="20% - Accent4 7 2 8" xfId="15805"/>
    <cellStyle name="20% - Accent4 7 2 9" xfId="15806"/>
    <cellStyle name="20% - Accent4 7 2_PNF Disclosure Summary 063011" xfId="15807"/>
    <cellStyle name="20% - Accent4 7 20" xfId="15808"/>
    <cellStyle name="20% - Accent4 7 21" xfId="15809"/>
    <cellStyle name="20% - Accent4 7 22" xfId="15810"/>
    <cellStyle name="20% - Accent4 7 3" xfId="15811"/>
    <cellStyle name="20% - Accent4 7 3 10" xfId="15812"/>
    <cellStyle name="20% - Accent4 7 3 11" xfId="15813"/>
    <cellStyle name="20% - Accent4 7 3 12" xfId="15814"/>
    <cellStyle name="20% - Accent4 7 3 13" xfId="15815"/>
    <cellStyle name="20% - Accent4 7 3 14" xfId="15816"/>
    <cellStyle name="20% - Accent4 7 3 15" xfId="15817"/>
    <cellStyle name="20% - Accent4 7 3 16" xfId="15818"/>
    <cellStyle name="20% - Accent4 7 3 2" xfId="15819"/>
    <cellStyle name="20% - Accent4 7 3 2 10" xfId="15820"/>
    <cellStyle name="20% - Accent4 7 3 2 11" xfId="15821"/>
    <cellStyle name="20% - Accent4 7 3 2 12" xfId="15822"/>
    <cellStyle name="20% - Accent4 7 3 2 13" xfId="15823"/>
    <cellStyle name="20% - Accent4 7 3 2 14" xfId="15824"/>
    <cellStyle name="20% - Accent4 7 3 2 15" xfId="15825"/>
    <cellStyle name="20% - Accent4 7 3 2 2" xfId="15826"/>
    <cellStyle name="20% - Accent4 7 3 2 2 2" xfId="15827"/>
    <cellStyle name="20% - Accent4 7 3 2 2 2 2" xfId="15828"/>
    <cellStyle name="20% - Accent4 7 3 2 2 3" xfId="15829"/>
    <cellStyle name="20% - Accent4 7 3 2 3" xfId="15830"/>
    <cellStyle name="20% - Accent4 7 3 2 3 2" xfId="15831"/>
    <cellStyle name="20% - Accent4 7 3 2 3 2 2" xfId="15832"/>
    <cellStyle name="20% - Accent4 7 3 2 3 3" xfId="15833"/>
    <cellStyle name="20% - Accent4 7 3 2 4" xfId="15834"/>
    <cellStyle name="20% - Accent4 7 3 2 4 2" xfId="15835"/>
    <cellStyle name="20% - Accent4 7 3 2 5" xfId="15836"/>
    <cellStyle name="20% - Accent4 7 3 2 6" xfId="15837"/>
    <cellStyle name="20% - Accent4 7 3 2 7" xfId="15838"/>
    <cellStyle name="20% - Accent4 7 3 2 8" xfId="15839"/>
    <cellStyle name="20% - Accent4 7 3 2 9" xfId="15840"/>
    <cellStyle name="20% - Accent4 7 3 2_PNF Disclosure Summary 063011" xfId="15841"/>
    <cellStyle name="20% - Accent4 7 3 3" xfId="15842"/>
    <cellStyle name="20% - Accent4 7 3 3 2" xfId="15843"/>
    <cellStyle name="20% - Accent4 7 3 3 2 2" xfId="15844"/>
    <cellStyle name="20% - Accent4 7 3 3 3" xfId="15845"/>
    <cellStyle name="20% - Accent4 7 3 4" xfId="15846"/>
    <cellStyle name="20% - Accent4 7 3 4 2" xfId="15847"/>
    <cellStyle name="20% - Accent4 7 3 4 2 2" xfId="15848"/>
    <cellStyle name="20% - Accent4 7 3 4 3" xfId="15849"/>
    <cellStyle name="20% - Accent4 7 3 5" xfId="15850"/>
    <cellStyle name="20% - Accent4 7 3 5 2" xfId="15851"/>
    <cellStyle name="20% - Accent4 7 3 6" xfId="15852"/>
    <cellStyle name="20% - Accent4 7 3 7" xfId="15853"/>
    <cellStyle name="20% - Accent4 7 3 8" xfId="15854"/>
    <cellStyle name="20% - Accent4 7 3 9" xfId="15855"/>
    <cellStyle name="20% - Accent4 7 3_PNF Disclosure Summary 063011" xfId="15856"/>
    <cellStyle name="20% - Accent4 7 4" xfId="15857"/>
    <cellStyle name="20% - Accent4 7 4 10" xfId="15858"/>
    <cellStyle name="20% - Accent4 7 4 11" xfId="15859"/>
    <cellStyle name="20% - Accent4 7 4 12" xfId="15860"/>
    <cellStyle name="20% - Accent4 7 4 13" xfId="15861"/>
    <cellStyle name="20% - Accent4 7 4 14" xfId="15862"/>
    <cellStyle name="20% - Accent4 7 4 15" xfId="15863"/>
    <cellStyle name="20% - Accent4 7 4 16" xfId="15864"/>
    <cellStyle name="20% - Accent4 7 4 2" xfId="15865"/>
    <cellStyle name="20% - Accent4 7 4 2 10" xfId="15866"/>
    <cellStyle name="20% - Accent4 7 4 2 11" xfId="15867"/>
    <cellStyle name="20% - Accent4 7 4 2 12" xfId="15868"/>
    <cellStyle name="20% - Accent4 7 4 2 13" xfId="15869"/>
    <cellStyle name="20% - Accent4 7 4 2 14" xfId="15870"/>
    <cellStyle name="20% - Accent4 7 4 2 15" xfId="15871"/>
    <cellStyle name="20% - Accent4 7 4 2 2" xfId="15872"/>
    <cellStyle name="20% - Accent4 7 4 2 2 2" xfId="15873"/>
    <cellStyle name="20% - Accent4 7 4 2 2 2 2" xfId="15874"/>
    <cellStyle name="20% - Accent4 7 4 2 2 3" xfId="15875"/>
    <cellStyle name="20% - Accent4 7 4 2 3" xfId="15876"/>
    <cellStyle name="20% - Accent4 7 4 2 3 2" xfId="15877"/>
    <cellStyle name="20% - Accent4 7 4 2 3 2 2" xfId="15878"/>
    <cellStyle name="20% - Accent4 7 4 2 3 3" xfId="15879"/>
    <cellStyle name="20% - Accent4 7 4 2 4" xfId="15880"/>
    <cellStyle name="20% - Accent4 7 4 2 4 2" xfId="15881"/>
    <cellStyle name="20% - Accent4 7 4 2 5" xfId="15882"/>
    <cellStyle name="20% - Accent4 7 4 2 6" xfId="15883"/>
    <cellStyle name="20% - Accent4 7 4 2 7" xfId="15884"/>
    <cellStyle name="20% - Accent4 7 4 2 8" xfId="15885"/>
    <cellStyle name="20% - Accent4 7 4 2 9" xfId="15886"/>
    <cellStyle name="20% - Accent4 7 4 2_PNF Disclosure Summary 063011" xfId="15887"/>
    <cellStyle name="20% - Accent4 7 4 3" xfId="15888"/>
    <cellStyle name="20% - Accent4 7 4 3 2" xfId="15889"/>
    <cellStyle name="20% - Accent4 7 4 3 2 2" xfId="15890"/>
    <cellStyle name="20% - Accent4 7 4 3 3" xfId="15891"/>
    <cellStyle name="20% - Accent4 7 4 4" xfId="15892"/>
    <cellStyle name="20% - Accent4 7 4 4 2" xfId="15893"/>
    <cellStyle name="20% - Accent4 7 4 4 2 2" xfId="15894"/>
    <cellStyle name="20% - Accent4 7 4 4 3" xfId="15895"/>
    <cellStyle name="20% - Accent4 7 4 5" xfId="15896"/>
    <cellStyle name="20% - Accent4 7 4 5 2" xfId="15897"/>
    <cellStyle name="20% - Accent4 7 4 6" xfId="15898"/>
    <cellStyle name="20% - Accent4 7 4 7" xfId="15899"/>
    <cellStyle name="20% - Accent4 7 4 8" xfId="15900"/>
    <cellStyle name="20% - Accent4 7 4 9" xfId="15901"/>
    <cellStyle name="20% - Accent4 7 4_PNF Disclosure Summary 063011" xfId="15902"/>
    <cellStyle name="20% - Accent4 7 5" xfId="15903"/>
    <cellStyle name="20% - Accent4 7 5 10" xfId="15904"/>
    <cellStyle name="20% - Accent4 7 5 11" xfId="15905"/>
    <cellStyle name="20% - Accent4 7 5 12" xfId="15906"/>
    <cellStyle name="20% - Accent4 7 5 13" xfId="15907"/>
    <cellStyle name="20% - Accent4 7 5 14" xfId="15908"/>
    <cellStyle name="20% - Accent4 7 5 15" xfId="15909"/>
    <cellStyle name="20% - Accent4 7 5 16" xfId="15910"/>
    <cellStyle name="20% - Accent4 7 5 2" xfId="15911"/>
    <cellStyle name="20% - Accent4 7 5 2 10" xfId="15912"/>
    <cellStyle name="20% - Accent4 7 5 2 11" xfId="15913"/>
    <cellStyle name="20% - Accent4 7 5 2 12" xfId="15914"/>
    <cellStyle name="20% - Accent4 7 5 2 13" xfId="15915"/>
    <cellStyle name="20% - Accent4 7 5 2 14" xfId="15916"/>
    <cellStyle name="20% - Accent4 7 5 2 15" xfId="15917"/>
    <cellStyle name="20% - Accent4 7 5 2 2" xfId="15918"/>
    <cellStyle name="20% - Accent4 7 5 2 2 2" xfId="15919"/>
    <cellStyle name="20% - Accent4 7 5 2 2 2 2" xfId="15920"/>
    <cellStyle name="20% - Accent4 7 5 2 2 3" xfId="15921"/>
    <cellStyle name="20% - Accent4 7 5 2 3" xfId="15922"/>
    <cellStyle name="20% - Accent4 7 5 2 3 2" xfId="15923"/>
    <cellStyle name="20% - Accent4 7 5 2 3 2 2" xfId="15924"/>
    <cellStyle name="20% - Accent4 7 5 2 3 3" xfId="15925"/>
    <cellStyle name="20% - Accent4 7 5 2 4" xfId="15926"/>
    <cellStyle name="20% - Accent4 7 5 2 4 2" xfId="15927"/>
    <cellStyle name="20% - Accent4 7 5 2 5" xfId="15928"/>
    <cellStyle name="20% - Accent4 7 5 2 6" xfId="15929"/>
    <cellStyle name="20% - Accent4 7 5 2 7" xfId="15930"/>
    <cellStyle name="20% - Accent4 7 5 2 8" xfId="15931"/>
    <cellStyle name="20% - Accent4 7 5 2 9" xfId="15932"/>
    <cellStyle name="20% - Accent4 7 5 2_PNF Disclosure Summary 063011" xfId="15933"/>
    <cellStyle name="20% - Accent4 7 5 3" xfId="15934"/>
    <cellStyle name="20% - Accent4 7 5 3 2" xfId="15935"/>
    <cellStyle name="20% - Accent4 7 5 3 2 2" xfId="15936"/>
    <cellStyle name="20% - Accent4 7 5 3 3" xfId="15937"/>
    <cellStyle name="20% - Accent4 7 5 4" xfId="15938"/>
    <cellStyle name="20% - Accent4 7 5 4 2" xfId="15939"/>
    <cellStyle name="20% - Accent4 7 5 4 2 2" xfId="15940"/>
    <cellStyle name="20% - Accent4 7 5 4 3" xfId="15941"/>
    <cellStyle name="20% - Accent4 7 5 5" xfId="15942"/>
    <cellStyle name="20% - Accent4 7 5 5 2" xfId="15943"/>
    <cellStyle name="20% - Accent4 7 5 6" xfId="15944"/>
    <cellStyle name="20% - Accent4 7 5 7" xfId="15945"/>
    <cellStyle name="20% - Accent4 7 5 8" xfId="15946"/>
    <cellStyle name="20% - Accent4 7 5 9" xfId="15947"/>
    <cellStyle name="20% - Accent4 7 5_PNF Disclosure Summary 063011" xfId="15948"/>
    <cellStyle name="20% - Accent4 7 6" xfId="15949"/>
    <cellStyle name="20% - Accent4 7 6 10" xfId="15950"/>
    <cellStyle name="20% - Accent4 7 6 11" xfId="15951"/>
    <cellStyle name="20% - Accent4 7 6 12" xfId="15952"/>
    <cellStyle name="20% - Accent4 7 6 13" xfId="15953"/>
    <cellStyle name="20% - Accent4 7 6 14" xfId="15954"/>
    <cellStyle name="20% - Accent4 7 6 15" xfId="15955"/>
    <cellStyle name="20% - Accent4 7 6 16" xfId="15956"/>
    <cellStyle name="20% - Accent4 7 6 2" xfId="15957"/>
    <cellStyle name="20% - Accent4 7 6 2 10" xfId="15958"/>
    <cellStyle name="20% - Accent4 7 6 2 11" xfId="15959"/>
    <cellStyle name="20% - Accent4 7 6 2 12" xfId="15960"/>
    <cellStyle name="20% - Accent4 7 6 2 13" xfId="15961"/>
    <cellStyle name="20% - Accent4 7 6 2 14" xfId="15962"/>
    <cellStyle name="20% - Accent4 7 6 2 15" xfId="15963"/>
    <cellStyle name="20% - Accent4 7 6 2 2" xfId="15964"/>
    <cellStyle name="20% - Accent4 7 6 2 2 2" xfId="15965"/>
    <cellStyle name="20% - Accent4 7 6 2 2 2 2" xfId="15966"/>
    <cellStyle name="20% - Accent4 7 6 2 2 3" xfId="15967"/>
    <cellStyle name="20% - Accent4 7 6 2 3" xfId="15968"/>
    <cellStyle name="20% - Accent4 7 6 2 3 2" xfId="15969"/>
    <cellStyle name="20% - Accent4 7 6 2 3 2 2" xfId="15970"/>
    <cellStyle name="20% - Accent4 7 6 2 3 3" xfId="15971"/>
    <cellStyle name="20% - Accent4 7 6 2 4" xfId="15972"/>
    <cellStyle name="20% - Accent4 7 6 2 4 2" xfId="15973"/>
    <cellStyle name="20% - Accent4 7 6 2 5" xfId="15974"/>
    <cellStyle name="20% - Accent4 7 6 2 6" xfId="15975"/>
    <cellStyle name="20% - Accent4 7 6 2 7" xfId="15976"/>
    <cellStyle name="20% - Accent4 7 6 2 8" xfId="15977"/>
    <cellStyle name="20% - Accent4 7 6 2 9" xfId="15978"/>
    <cellStyle name="20% - Accent4 7 6 2_PNF Disclosure Summary 063011" xfId="15979"/>
    <cellStyle name="20% - Accent4 7 6 3" xfId="15980"/>
    <cellStyle name="20% - Accent4 7 6 3 2" xfId="15981"/>
    <cellStyle name="20% - Accent4 7 6 3 2 2" xfId="15982"/>
    <cellStyle name="20% - Accent4 7 6 3 3" xfId="15983"/>
    <cellStyle name="20% - Accent4 7 6 4" xfId="15984"/>
    <cellStyle name="20% - Accent4 7 6 4 2" xfId="15985"/>
    <cellStyle name="20% - Accent4 7 6 4 2 2" xfId="15986"/>
    <cellStyle name="20% - Accent4 7 6 4 3" xfId="15987"/>
    <cellStyle name="20% - Accent4 7 6 5" xfId="15988"/>
    <cellStyle name="20% - Accent4 7 6 5 2" xfId="15989"/>
    <cellStyle name="20% - Accent4 7 6 6" xfId="15990"/>
    <cellStyle name="20% - Accent4 7 6 7" xfId="15991"/>
    <cellStyle name="20% - Accent4 7 6 8" xfId="15992"/>
    <cellStyle name="20% - Accent4 7 6 9" xfId="15993"/>
    <cellStyle name="20% - Accent4 7 6_PNF Disclosure Summary 063011" xfId="15994"/>
    <cellStyle name="20% - Accent4 7 7" xfId="15995"/>
    <cellStyle name="20% - Accent4 7 7 10" xfId="15996"/>
    <cellStyle name="20% - Accent4 7 7 11" xfId="15997"/>
    <cellStyle name="20% - Accent4 7 7 12" xfId="15998"/>
    <cellStyle name="20% - Accent4 7 7 13" xfId="15999"/>
    <cellStyle name="20% - Accent4 7 7 14" xfId="16000"/>
    <cellStyle name="20% - Accent4 7 7 15" xfId="16001"/>
    <cellStyle name="20% - Accent4 7 7 16" xfId="16002"/>
    <cellStyle name="20% - Accent4 7 7 2" xfId="16003"/>
    <cellStyle name="20% - Accent4 7 7 2 10" xfId="16004"/>
    <cellStyle name="20% - Accent4 7 7 2 11" xfId="16005"/>
    <cellStyle name="20% - Accent4 7 7 2 12" xfId="16006"/>
    <cellStyle name="20% - Accent4 7 7 2 13" xfId="16007"/>
    <cellStyle name="20% - Accent4 7 7 2 14" xfId="16008"/>
    <cellStyle name="20% - Accent4 7 7 2 15" xfId="16009"/>
    <cellStyle name="20% - Accent4 7 7 2 2" xfId="16010"/>
    <cellStyle name="20% - Accent4 7 7 2 2 2" xfId="16011"/>
    <cellStyle name="20% - Accent4 7 7 2 2 2 2" xfId="16012"/>
    <cellStyle name="20% - Accent4 7 7 2 2 3" xfId="16013"/>
    <cellStyle name="20% - Accent4 7 7 2 3" xfId="16014"/>
    <cellStyle name="20% - Accent4 7 7 2 3 2" xfId="16015"/>
    <cellStyle name="20% - Accent4 7 7 2 3 2 2" xfId="16016"/>
    <cellStyle name="20% - Accent4 7 7 2 3 3" xfId="16017"/>
    <cellStyle name="20% - Accent4 7 7 2 4" xfId="16018"/>
    <cellStyle name="20% - Accent4 7 7 2 4 2" xfId="16019"/>
    <cellStyle name="20% - Accent4 7 7 2 5" xfId="16020"/>
    <cellStyle name="20% - Accent4 7 7 2 6" xfId="16021"/>
    <cellStyle name="20% - Accent4 7 7 2 7" xfId="16022"/>
    <cellStyle name="20% - Accent4 7 7 2 8" xfId="16023"/>
    <cellStyle name="20% - Accent4 7 7 2 9" xfId="16024"/>
    <cellStyle name="20% - Accent4 7 7 2_PNF Disclosure Summary 063011" xfId="16025"/>
    <cellStyle name="20% - Accent4 7 7 3" xfId="16026"/>
    <cellStyle name="20% - Accent4 7 7 3 2" xfId="16027"/>
    <cellStyle name="20% - Accent4 7 7 3 2 2" xfId="16028"/>
    <cellStyle name="20% - Accent4 7 7 3 3" xfId="16029"/>
    <cellStyle name="20% - Accent4 7 7 4" xfId="16030"/>
    <cellStyle name="20% - Accent4 7 7 4 2" xfId="16031"/>
    <cellStyle name="20% - Accent4 7 7 4 2 2" xfId="16032"/>
    <cellStyle name="20% - Accent4 7 7 4 3" xfId="16033"/>
    <cellStyle name="20% - Accent4 7 7 5" xfId="16034"/>
    <cellStyle name="20% - Accent4 7 7 5 2" xfId="16035"/>
    <cellStyle name="20% - Accent4 7 7 6" xfId="16036"/>
    <cellStyle name="20% - Accent4 7 7 7" xfId="16037"/>
    <cellStyle name="20% - Accent4 7 7 8" xfId="16038"/>
    <cellStyle name="20% - Accent4 7 7 9" xfId="16039"/>
    <cellStyle name="20% - Accent4 7 7_PNF Disclosure Summary 063011" xfId="16040"/>
    <cellStyle name="20% - Accent4 7 8" xfId="16041"/>
    <cellStyle name="20% - Accent4 7 8 10" xfId="16042"/>
    <cellStyle name="20% - Accent4 7 8 11" xfId="16043"/>
    <cellStyle name="20% - Accent4 7 8 12" xfId="16044"/>
    <cellStyle name="20% - Accent4 7 8 13" xfId="16045"/>
    <cellStyle name="20% - Accent4 7 8 14" xfId="16046"/>
    <cellStyle name="20% - Accent4 7 8 15" xfId="16047"/>
    <cellStyle name="20% - Accent4 7 8 2" xfId="16048"/>
    <cellStyle name="20% - Accent4 7 8 2 2" xfId="16049"/>
    <cellStyle name="20% - Accent4 7 8 2 2 2" xfId="16050"/>
    <cellStyle name="20% - Accent4 7 8 2 3" xfId="16051"/>
    <cellStyle name="20% - Accent4 7 8 3" xfId="16052"/>
    <cellStyle name="20% - Accent4 7 8 3 2" xfId="16053"/>
    <cellStyle name="20% - Accent4 7 8 3 2 2" xfId="16054"/>
    <cellStyle name="20% - Accent4 7 8 3 3" xfId="16055"/>
    <cellStyle name="20% - Accent4 7 8 4" xfId="16056"/>
    <cellStyle name="20% - Accent4 7 8 4 2" xfId="16057"/>
    <cellStyle name="20% - Accent4 7 8 5" xfId="16058"/>
    <cellStyle name="20% - Accent4 7 8 6" xfId="16059"/>
    <cellStyle name="20% - Accent4 7 8 7" xfId="16060"/>
    <cellStyle name="20% - Accent4 7 8 8" xfId="16061"/>
    <cellStyle name="20% - Accent4 7 8 9" xfId="16062"/>
    <cellStyle name="20% - Accent4 7 8_PNF Disclosure Summary 063011" xfId="16063"/>
    <cellStyle name="20% - Accent4 7 9" xfId="16064"/>
    <cellStyle name="20% - Accent4 7 9 2" xfId="16065"/>
    <cellStyle name="20% - Accent4 7 9 2 2" xfId="16066"/>
    <cellStyle name="20% - Accent4 7 9 3" xfId="16067"/>
    <cellStyle name="20% - Accent4 7_PNF Disclosure Summary 063011" xfId="16068"/>
    <cellStyle name="20% - Accent4 8" xfId="16069"/>
    <cellStyle name="20% - Accent4 8 10" xfId="16070"/>
    <cellStyle name="20% - Accent4 8 10 2" xfId="16071"/>
    <cellStyle name="20% - Accent4 8 10 2 2" xfId="16072"/>
    <cellStyle name="20% - Accent4 8 10 3" xfId="16073"/>
    <cellStyle name="20% - Accent4 8 11" xfId="16074"/>
    <cellStyle name="20% - Accent4 8 11 2" xfId="16075"/>
    <cellStyle name="20% - Accent4 8 12" xfId="16076"/>
    <cellStyle name="20% - Accent4 8 13" xfId="16077"/>
    <cellStyle name="20% - Accent4 8 14" xfId="16078"/>
    <cellStyle name="20% - Accent4 8 15" xfId="16079"/>
    <cellStyle name="20% - Accent4 8 16" xfId="16080"/>
    <cellStyle name="20% - Accent4 8 17" xfId="16081"/>
    <cellStyle name="20% - Accent4 8 18" xfId="16082"/>
    <cellStyle name="20% - Accent4 8 19" xfId="16083"/>
    <cellStyle name="20% - Accent4 8 2" xfId="16084"/>
    <cellStyle name="20% - Accent4 8 2 10" xfId="16085"/>
    <cellStyle name="20% - Accent4 8 2 11" xfId="16086"/>
    <cellStyle name="20% - Accent4 8 2 12" xfId="16087"/>
    <cellStyle name="20% - Accent4 8 2 13" xfId="16088"/>
    <cellStyle name="20% - Accent4 8 2 14" xfId="16089"/>
    <cellStyle name="20% - Accent4 8 2 15" xfId="16090"/>
    <cellStyle name="20% - Accent4 8 2 16" xfId="16091"/>
    <cellStyle name="20% - Accent4 8 2 2" xfId="16092"/>
    <cellStyle name="20% - Accent4 8 2 2 10" xfId="16093"/>
    <cellStyle name="20% - Accent4 8 2 2 11" xfId="16094"/>
    <cellStyle name="20% - Accent4 8 2 2 12" xfId="16095"/>
    <cellStyle name="20% - Accent4 8 2 2 13" xfId="16096"/>
    <cellStyle name="20% - Accent4 8 2 2 14" xfId="16097"/>
    <cellStyle name="20% - Accent4 8 2 2 15" xfId="16098"/>
    <cellStyle name="20% - Accent4 8 2 2 2" xfId="16099"/>
    <cellStyle name="20% - Accent4 8 2 2 2 2" xfId="16100"/>
    <cellStyle name="20% - Accent4 8 2 2 2 2 2" xfId="16101"/>
    <cellStyle name="20% - Accent4 8 2 2 2 3" xfId="16102"/>
    <cellStyle name="20% - Accent4 8 2 2 3" xfId="16103"/>
    <cellStyle name="20% - Accent4 8 2 2 3 2" xfId="16104"/>
    <cellStyle name="20% - Accent4 8 2 2 3 2 2" xfId="16105"/>
    <cellStyle name="20% - Accent4 8 2 2 3 3" xfId="16106"/>
    <cellStyle name="20% - Accent4 8 2 2 4" xfId="16107"/>
    <cellStyle name="20% - Accent4 8 2 2 4 2" xfId="16108"/>
    <cellStyle name="20% - Accent4 8 2 2 5" xfId="16109"/>
    <cellStyle name="20% - Accent4 8 2 2 6" xfId="16110"/>
    <cellStyle name="20% - Accent4 8 2 2 7" xfId="16111"/>
    <cellStyle name="20% - Accent4 8 2 2 8" xfId="16112"/>
    <cellStyle name="20% - Accent4 8 2 2 9" xfId="16113"/>
    <cellStyle name="20% - Accent4 8 2 2_PNF Disclosure Summary 063011" xfId="16114"/>
    <cellStyle name="20% - Accent4 8 2 3" xfId="16115"/>
    <cellStyle name="20% - Accent4 8 2 3 2" xfId="16116"/>
    <cellStyle name="20% - Accent4 8 2 3 2 2" xfId="16117"/>
    <cellStyle name="20% - Accent4 8 2 3 3" xfId="16118"/>
    <cellStyle name="20% - Accent4 8 2 4" xfId="16119"/>
    <cellStyle name="20% - Accent4 8 2 4 2" xfId="16120"/>
    <cellStyle name="20% - Accent4 8 2 4 2 2" xfId="16121"/>
    <cellStyle name="20% - Accent4 8 2 4 3" xfId="16122"/>
    <cellStyle name="20% - Accent4 8 2 5" xfId="16123"/>
    <cellStyle name="20% - Accent4 8 2 5 2" xfId="16124"/>
    <cellStyle name="20% - Accent4 8 2 6" xfId="16125"/>
    <cellStyle name="20% - Accent4 8 2 7" xfId="16126"/>
    <cellStyle name="20% - Accent4 8 2 8" xfId="16127"/>
    <cellStyle name="20% - Accent4 8 2 9" xfId="16128"/>
    <cellStyle name="20% - Accent4 8 2_PNF Disclosure Summary 063011" xfId="16129"/>
    <cellStyle name="20% - Accent4 8 20" xfId="16130"/>
    <cellStyle name="20% - Accent4 8 21" xfId="16131"/>
    <cellStyle name="20% - Accent4 8 22" xfId="16132"/>
    <cellStyle name="20% - Accent4 8 3" xfId="16133"/>
    <cellStyle name="20% - Accent4 8 3 10" xfId="16134"/>
    <cellStyle name="20% - Accent4 8 3 11" xfId="16135"/>
    <cellStyle name="20% - Accent4 8 3 12" xfId="16136"/>
    <cellStyle name="20% - Accent4 8 3 13" xfId="16137"/>
    <cellStyle name="20% - Accent4 8 3 14" xfId="16138"/>
    <cellStyle name="20% - Accent4 8 3 15" xfId="16139"/>
    <cellStyle name="20% - Accent4 8 3 16" xfId="16140"/>
    <cellStyle name="20% - Accent4 8 3 2" xfId="16141"/>
    <cellStyle name="20% - Accent4 8 3 2 10" xfId="16142"/>
    <cellStyle name="20% - Accent4 8 3 2 11" xfId="16143"/>
    <cellStyle name="20% - Accent4 8 3 2 12" xfId="16144"/>
    <cellStyle name="20% - Accent4 8 3 2 13" xfId="16145"/>
    <cellStyle name="20% - Accent4 8 3 2 14" xfId="16146"/>
    <cellStyle name="20% - Accent4 8 3 2 15" xfId="16147"/>
    <cellStyle name="20% - Accent4 8 3 2 2" xfId="16148"/>
    <cellStyle name="20% - Accent4 8 3 2 2 2" xfId="16149"/>
    <cellStyle name="20% - Accent4 8 3 2 2 2 2" xfId="16150"/>
    <cellStyle name="20% - Accent4 8 3 2 2 3" xfId="16151"/>
    <cellStyle name="20% - Accent4 8 3 2 3" xfId="16152"/>
    <cellStyle name="20% - Accent4 8 3 2 3 2" xfId="16153"/>
    <cellStyle name="20% - Accent4 8 3 2 3 2 2" xfId="16154"/>
    <cellStyle name="20% - Accent4 8 3 2 3 3" xfId="16155"/>
    <cellStyle name="20% - Accent4 8 3 2 4" xfId="16156"/>
    <cellStyle name="20% - Accent4 8 3 2 4 2" xfId="16157"/>
    <cellStyle name="20% - Accent4 8 3 2 5" xfId="16158"/>
    <cellStyle name="20% - Accent4 8 3 2 6" xfId="16159"/>
    <cellStyle name="20% - Accent4 8 3 2 7" xfId="16160"/>
    <cellStyle name="20% - Accent4 8 3 2 8" xfId="16161"/>
    <cellStyle name="20% - Accent4 8 3 2 9" xfId="16162"/>
    <cellStyle name="20% - Accent4 8 3 2_PNF Disclosure Summary 063011" xfId="16163"/>
    <cellStyle name="20% - Accent4 8 3 3" xfId="16164"/>
    <cellStyle name="20% - Accent4 8 3 3 2" xfId="16165"/>
    <cellStyle name="20% - Accent4 8 3 3 2 2" xfId="16166"/>
    <cellStyle name="20% - Accent4 8 3 3 3" xfId="16167"/>
    <cellStyle name="20% - Accent4 8 3 4" xfId="16168"/>
    <cellStyle name="20% - Accent4 8 3 4 2" xfId="16169"/>
    <cellStyle name="20% - Accent4 8 3 4 2 2" xfId="16170"/>
    <cellStyle name="20% - Accent4 8 3 4 3" xfId="16171"/>
    <cellStyle name="20% - Accent4 8 3 5" xfId="16172"/>
    <cellStyle name="20% - Accent4 8 3 5 2" xfId="16173"/>
    <cellStyle name="20% - Accent4 8 3 6" xfId="16174"/>
    <cellStyle name="20% - Accent4 8 3 7" xfId="16175"/>
    <cellStyle name="20% - Accent4 8 3 8" xfId="16176"/>
    <cellStyle name="20% - Accent4 8 3 9" xfId="16177"/>
    <cellStyle name="20% - Accent4 8 3_PNF Disclosure Summary 063011" xfId="16178"/>
    <cellStyle name="20% - Accent4 8 4" xfId="16179"/>
    <cellStyle name="20% - Accent4 8 4 10" xfId="16180"/>
    <cellStyle name="20% - Accent4 8 4 11" xfId="16181"/>
    <cellStyle name="20% - Accent4 8 4 12" xfId="16182"/>
    <cellStyle name="20% - Accent4 8 4 13" xfId="16183"/>
    <cellStyle name="20% - Accent4 8 4 14" xfId="16184"/>
    <cellStyle name="20% - Accent4 8 4 15" xfId="16185"/>
    <cellStyle name="20% - Accent4 8 4 16" xfId="16186"/>
    <cellStyle name="20% - Accent4 8 4 2" xfId="16187"/>
    <cellStyle name="20% - Accent4 8 4 2 10" xfId="16188"/>
    <cellStyle name="20% - Accent4 8 4 2 11" xfId="16189"/>
    <cellStyle name="20% - Accent4 8 4 2 12" xfId="16190"/>
    <cellStyle name="20% - Accent4 8 4 2 13" xfId="16191"/>
    <cellStyle name="20% - Accent4 8 4 2 14" xfId="16192"/>
    <cellStyle name="20% - Accent4 8 4 2 15" xfId="16193"/>
    <cellStyle name="20% - Accent4 8 4 2 2" xfId="16194"/>
    <cellStyle name="20% - Accent4 8 4 2 2 2" xfId="16195"/>
    <cellStyle name="20% - Accent4 8 4 2 2 2 2" xfId="16196"/>
    <cellStyle name="20% - Accent4 8 4 2 2 3" xfId="16197"/>
    <cellStyle name="20% - Accent4 8 4 2 3" xfId="16198"/>
    <cellStyle name="20% - Accent4 8 4 2 3 2" xfId="16199"/>
    <cellStyle name="20% - Accent4 8 4 2 3 2 2" xfId="16200"/>
    <cellStyle name="20% - Accent4 8 4 2 3 3" xfId="16201"/>
    <cellStyle name="20% - Accent4 8 4 2 4" xfId="16202"/>
    <cellStyle name="20% - Accent4 8 4 2 4 2" xfId="16203"/>
    <cellStyle name="20% - Accent4 8 4 2 5" xfId="16204"/>
    <cellStyle name="20% - Accent4 8 4 2 6" xfId="16205"/>
    <cellStyle name="20% - Accent4 8 4 2 7" xfId="16206"/>
    <cellStyle name="20% - Accent4 8 4 2 8" xfId="16207"/>
    <cellStyle name="20% - Accent4 8 4 2 9" xfId="16208"/>
    <cellStyle name="20% - Accent4 8 4 2_PNF Disclosure Summary 063011" xfId="16209"/>
    <cellStyle name="20% - Accent4 8 4 3" xfId="16210"/>
    <cellStyle name="20% - Accent4 8 4 3 2" xfId="16211"/>
    <cellStyle name="20% - Accent4 8 4 3 2 2" xfId="16212"/>
    <cellStyle name="20% - Accent4 8 4 3 3" xfId="16213"/>
    <cellStyle name="20% - Accent4 8 4 4" xfId="16214"/>
    <cellStyle name="20% - Accent4 8 4 4 2" xfId="16215"/>
    <cellStyle name="20% - Accent4 8 4 4 2 2" xfId="16216"/>
    <cellStyle name="20% - Accent4 8 4 4 3" xfId="16217"/>
    <cellStyle name="20% - Accent4 8 4 5" xfId="16218"/>
    <cellStyle name="20% - Accent4 8 4 5 2" xfId="16219"/>
    <cellStyle name="20% - Accent4 8 4 6" xfId="16220"/>
    <cellStyle name="20% - Accent4 8 4 7" xfId="16221"/>
    <cellStyle name="20% - Accent4 8 4 8" xfId="16222"/>
    <cellStyle name="20% - Accent4 8 4 9" xfId="16223"/>
    <cellStyle name="20% - Accent4 8 4_PNF Disclosure Summary 063011" xfId="16224"/>
    <cellStyle name="20% - Accent4 8 5" xfId="16225"/>
    <cellStyle name="20% - Accent4 8 5 10" xfId="16226"/>
    <cellStyle name="20% - Accent4 8 5 11" xfId="16227"/>
    <cellStyle name="20% - Accent4 8 5 12" xfId="16228"/>
    <cellStyle name="20% - Accent4 8 5 13" xfId="16229"/>
    <cellStyle name="20% - Accent4 8 5 14" xfId="16230"/>
    <cellStyle name="20% - Accent4 8 5 15" xfId="16231"/>
    <cellStyle name="20% - Accent4 8 5 16" xfId="16232"/>
    <cellStyle name="20% - Accent4 8 5 2" xfId="16233"/>
    <cellStyle name="20% - Accent4 8 5 2 10" xfId="16234"/>
    <cellStyle name="20% - Accent4 8 5 2 11" xfId="16235"/>
    <cellStyle name="20% - Accent4 8 5 2 12" xfId="16236"/>
    <cellStyle name="20% - Accent4 8 5 2 13" xfId="16237"/>
    <cellStyle name="20% - Accent4 8 5 2 14" xfId="16238"/>
    <cellStyle name="20% - Accent4 8 5 2 15" xfId="16239"/>
    <cellStyle name="20% - Accent4 8 5 2 2" xfId="16240"/>
    <cellStyle name="20% - Accent4 8 5 2 2 2" xfId="16241"/>
    <cellStyle name="20% - Accent4 8 5 2 2 2 2" xfId="16242"/>
    <cellStyle name="20% - Accent4 8 5 2 2 3" xfId="16243"/>
    <cellStyle name="20% - Accent4 8 5 2 3" xfId="16244"/>
    <cellStyle name="20% - Accent4 8 5 2 3 2" xfId="16245"/>
    <cellStyle name="20% - Accent4 8 5 2 3 2 2" xfId="16246"/>
    <cellStyle name="20% - Accent4 8 5 2 3 3" xfId="16247"/>
    <cellStyle name="20% - Accent4 8 5 2 4" xfId="16248"/>
    <cellStyle name="20% - Accent4 8 5 2 4 2" xfId="16249"/>
    <cellStyle name="20% - Accent4 8 5 2 5" xfId="16250"/>
    <cellStyle name="20% - Accent4 8 5 2 6" xfId="16251"/>
    <cellStyle name="20% - Accent4 8 5 2 7" xfId="16252"/>
    <cellStyle name="20% - Accent4 8 5 2 8" xfId="16253"/>
    <cellStyle name="20% - Accent4 8 5 2 9" xfId="16254"/>
    <cellStyle name="20% - Accent4 8 5 2_PNF Disclosure Summary 063011" xfId="16255"/>
    <cellStyle name="20% - Accent4 8 5 3" xfId="16256"/>
    <cellStyle name="20% - Accent4 8 5 3 2" xfId="16257"/>
    <cellStyle name="20% - Accent4 8 5 3 2 2" xfId="16258"/>
    <cellStyle name="20% - Accent4 8 5 3 3" xfId="16259"/>
    <cellStyle name="20% - Accent4 8 5 4" xfId="16260"/>
    <cellStyle name="20% - Accent4 8 5 4 2" xfId="16261"/>
    <cellStyle name="20% - Accent4 8 5 4 2 2" xfId="16262"/>
    <cellStyle name="20% - Accent4 8 5 4 3" xfId="16263"/>
    <cellStyle name="20% - Accent4 8 5 5" xfId="16264"/>
    <cellStyle name="20% - Accent4 8 5 5 2" xfId="16265"/>
    <cellStyle name="20% - Accent4 8 5 6" xfId="16266"/>
    <cellStyle name="20% - Accent4 8 5 7" xfId="16267"/>
    <cellStyle name="20% - Accent4 8 5 8" xfId="16268"/>
    <cellStyle name="20% - Accent4 8 5 9" xfId="16269"/>
    <cellStyle name="20% - Accent4 8 5_PNF Disclosure Summary 063011" xfId="16270"/>
    <cellStyle name="20% - Accent4 8 6" xfId="16271"/>
    <cellStyle name="20% - Accent4 8 6 10" xfId="16272"/>
    <cellStyle name="20% - Accent4 8 6 11" xfId="16273"/>
    <cellStyle name="20% - Accent4 8 6 12" xfId="16274"/>
    <cellStyle name="20% - Accent4 8 6 13" xfId="16275"/>
    <cellStyle name="20% - Accent4 8 6 14" xfId="16276"/>
    <cellStyle name="20% - Accent4 8 6 15" xfId="16277"/>
    <cellStyle name="20% - Accent4 8 6 16" xfId="16278"/>
    <cellStyle name="20% - Accent4 8 6 2" xfId="16279"/>
    <cellStyle name="20% - Accent4 8 6 2 10" xfId="16280"/>
    <cellStyle name="20% - Accent4 8 6 2 11" xfId="16281"/>
    <cellStyle name="20% - Accent4 8 6 2 12" xfId="16282"/>
    <cellStyle name="20% - Accent4 8 6 2 13" xfId="16283"/>
    <cellStyle name="20% - Accent4 8 6 2 14" xfId="16284"/>
    <cellStyle name="20% - Accent4 8 6 2 15" xfId="16285"/>
    <cellStyle name="20% - Accent4 8 6 2 2" xfId="16286"/>
    <cellStyle name="20% - Accent4 8 6 2 2 2" xfId="16287"/>
    <cellStyle name="20% - Accent4 8 6 2 2 2 2" xfId="16288"/>
    <cellStyle name="20% - Accent4 8 6 2 2 3" xfId="16289"/>
    <cellStyle name="20% - Accent4 8 6 2 3" xfId="16290"/>
    <cellStyle name="20% - Accent4 8 6 2 3 2" xfId="16291"/>
    <cellStyle name="20% - Accent4 8 6 2 3 2 2" xfId="16292"/>
    <cellStyle name="20% - Accent4 8 6 2 3 3" xfId="16293"/>
    <cellStyle name="20% - Accent4 8 6 2 4" xfId="16294"/>
    <cellStyle name="20% - Accent4 8 6 2 4 2" xfId="16295"/>
    <cellStyle name="20% - Accent4 8 6 2 5" xfId="16296"/>
    <cellStyle name="20% - Accent4 8 6 2 6" xfId="16297"/>
    <cellStyle name="20% - Accent4 8 6 2 7" xfId="16298"/>
    <cellStyle name="20% - Accent4 8 6 2 8" xfId="16299"/>
    <cellStyle name="20% - Accent4 8 6 2 9" xfId="16300"/>
    <cellStyle name="20% - Accent4 8 6 2_PNF Disclosure Summary 063011" xfId="16301"/>
    <cellStyle name="20% - Accent4 8 6 3" xfId="16302"/>
    <cellStyle name="20% - Accent4 8 6 3 2" xfId="16303"/>
    <cellStyle name="20% - Accent4 8 6 3 2 2" xfId="16304"/>
    <cellStyle name="20% - Accent4 8 6 3 3" xfId="16305"/>
    <cellStyle name="20% - Accent4 8 6 4" xfId="16306"/>
    <cellStyle name="20% - Accent4 8 6 4 2" xfId="16307"/>
    <cellStyle name="20% - Accent4 8 6 4 2 2" xfId="16308"/>
    <cellStyle name="20% - Accent4 8 6 4 3" xfId="16309"/>
    <cellStyle name="20% - Accent4 8 6 5" xfId="16310"/>
    <cellStyle name="20% - Accent4 8 6 5 2" xfId="16311"/>
    <cellStyle name="20% - Accent4 8 6 6" xfId="16312"/>
    <cellStyle name="20% - Accent4 8 6 7" xfId="16313"/>
    <cellStyle name="20% - Accent4 8 6 8" xfId="16314"/>
    <cellStyle name="20% - Accent4 8 6 9" xfId="16315"/>
    <cellStyle name="20% - Accent4 8 6_PNF Disclosure Summary 063011" xfId="16316"/>
    <cellStyle name="20% - Accent4 8 7" xfId="16317"/>
    <cellStyle name="20% - Accent4 8 7 10" xfId="16318"/>
    <cellStyle name="20% - Accent4 8 7 11" xfId="16319"/>
    <cellStyle name="20% - Accent4 8 7 12" xfId="16320"/>
    <cellStyle name="20% - Accent4 8 7 13" xfId="16321"/>
    <cellStyle name="20% - Accent4 8 7 14" xfId="16322"/>
    <cellStyle name="20% - Accent4 8 7 15" xfId="16323"/>
    <cellStyle name="20% - Accent4 8 7 16" xfId="16324"/>
    <cellStyle name="20% - Accent4 8 7 2" xfId="16325"/>
    <cellStyle name="20% - Accent4 8 7 2 10" xfId="16326"/>
    <cellStyle name="20% - Accent4 8 7 2 11" xfId="16327"/>
    <cellStyle name="20% - Accent4 8 7 2 12" xfId="16328"/>
    <cellStyle name="20% - Accent4 8 7 2 13" xfId="16329"/>
    <cellStyle name="20% - Accent4 8 7 2 14" xfId="16330"/>
    <cellStyle name="20% - Accent4 8 7 2 15" xfId="16331"/>
    <cellStyle name="20% - Accent4 8 7 2 2" xfId="16332"/>
    <cellStyle name="20% - Accent4 8 7 2 2 2" xfId="16333"/>
    <cellStyle name="20% - Accent4 8 7 2 2 2 2" xfId="16334"/>
    <cellStyle name="20% - Accent4 8 7 2 2 3" xfId="16335"/>
    <cellStyle name="20% - Accent4 8 7 2 3" xfId="16336"/>
    <cellStyle name="20% - Accent4 8 7 2 3 2" xfId="16337"/>
    <cellStyle name="20% - Accent4 8 7 2 3 2 2" xfId="16338"/>
    <cellStyle name="20% - Accent4 8 7 2 3 3" xfId="16339"/>
    <cellStyle name="20% - Accent4 8 7 2 4" xfId="16340"/>
    <cellStyle name="20% - Accent4 8 7 2 4 2" xfId="16341"/>
    <cellStyle name="20% - Accent4 8 7 2 5" xfId="16342"/>
    <cellStyle name="20% - Accent4 8 7 2 6" xfId="16343"/>
    <cellStyle name="20% - Accent4 8 7 2 7" xfId="16344"/>
    <cellStyle name="20% - Accent4 8 7 2 8" xfId="16345"/>
    <cellStyle name="20% - Accent4 8 7 2 9" xfId="16346"/>
    <cellStyle name="20% - Accent4 8 7 2_PNF Disclosure Summary 063011" xfId="16347"/>
    <cellStyle name="20% - Accent4 8 7 3" xfId="16348"/>
    <cellStyle name="20% - Accent4 8 7 3 2" xfId="16349"/>
    <cellStyle name="20% - Accent4 8 7 3 2 2" xfId="16350"/>
    <cellStyle name="20% - Accent4 8 7 3 3" xfId="16351"/>
    <cellStyle name="20% - Accent4 8 7 4" xfId="16352"/>
    <cellStyle name="20% - Accent4 8 7 4 2" xfId="16353"/>
    <cellStyle name="20% - Accent4 8 7 4 2 2" xfId="16354"/>
    <cellStyle name="20% - Accent4 8 7 4 3" xfId="16355"/>
    <cellStyle name="20% - Accent4 8 7 5" xfId="16356"/>
    <cellStyle name="20% - Accent4 8 7 5 2" xfId="16357"/>
    <cellStyle name="20% - Accent4 8 7 6" xfId="16358"/>
    <cellStyle name="20% - Accent4 8 7 7" xfId="16359"/>
    <cellStyle name="20% - Accent4 8 7 8" xfId="16360"/>
    <cellStyle name="20% - Accent4 8 7 9" xfId="16361"/>
    <cellStyle name="20% - Accent4 8 7_PNF Disclosure Summary 063011" xfId="16362"/>
    <cellStyle name="20% - Accent4 8 8" xfId="16363"/>
    <cellStyle name="20% - Accent4 8 8 10" xfId="16364"/>
    <cellStyle name="20% - Accent4 8 8 11" xfId="16365"/>
    <cellStyle name="20% - Accent4 8 8 12" xfId="16366"/>
    <cellStyle name="20% - Accent4 8 8 13" xfId="16367"/>
    <cellStyle name="20% - Accent4 8 8 14" xfId="16368"/>
    <cellStyle name="20% - Accent4 8 8 15" xfId="16369"/>
    <cellStyle name="20% - Accent4 8 8 2" xfId="16370"/>
    <cellStyle name="20% - Accent4 8 8 2 2" xfId="16371"/>
    <cellStyle name="20% - Accent4 8 8 2 2 2" xfId="16372"/>
    <cellStyle name="20% - Accent4 8 8 2 3" xfId="16373"/>
    <cellStyle name="20% - Accent4 8 8 3" xfId="16374"/>
    <cellStyle name="20% - Accent4 8 8 3 2" xfId="16375"/>
    <cellStyle name="20% - Accent4 8 8 3 2 2" xfId="16376"/>
    <cellStyle name="20% - Accent4 8 8 3 3" xfId="16377"/>
    <cellStyle name="20% - Accent4 8 8 4" xfId="16378"/>
    <cellStyle name="20% - Accent4 8 8 4 2" xfId="16379"/>
    <cellStyle name="20% - Accent4 8 8 5" xfId="16380"/>
    <cellStyle name="20% - Accent4 8 8 6" xfId="16381"/>
    <cellStyle name="20% - Accent4 8 8 7" xfId="16382"/>
    <cellStyle name="20% - Accent4 8 8 8" xfId="16383"/>
    <cellStyle name="20% - Accent4 8 8 9" xfId="16384"/>
    <cellStyle name="20% - Accent4 8 8_PNF Disclosure Summary 063011" xfId="16385"/>
    <cellStyle name="20% - Accent4 8 9" xfId="16386"/>
    <cellStyle name="20% - Accent4 8 9 2" xfId="16387"/>
    <cellStyle name="20% - Accent4 8 9 2 2" xfId="16388"/>
    <cellStyle name="20% - Accent4 8 9 3" xfId="16389"/>
    <cellStyle name="20% - Accent4 8_PNF Disclosure Summary 063011" xfId="16390"/>
    <cellStyle name="20% - Accent4 9" xfId="16391"/>
    <cellStyle name="20% - Accent4 9 10" xfId="16392"/>
    <cellStyle name="20% - Accent4 9 10 2" xfId="16393"/>
    <cellStyle name="20% - Accent4 9 10 2 2" xfId="16394"/>
    <cellStyle name="20% - Accent4 9 10 3" xfId="16395"/>
    <cellStyle name="20% - Accent4 9 11" xfId="16396"/>
    <cellStyle name="20% - Accent4 9 11 2" xfId="16397"/>
    <cellStyle name="20% - Accent4 9 12" xfId="16398"/>
    <cellStyle name="20% - Accent4 9 13" xfId="16399"/>
    <cellStyle name="20% - Accent4 9 14" xfId="16400"/>
    <cellStyle name="20% - Accent4 9 15" xfId="16401"/>
    <cellStyle name="20% - Accent4 9 16" xfId="16402"/>
    <cellStyle name="20% - Accent4 9 17" xfId="16403"/>
    <cellStyle name="20% - Accent4 9 18" xfId="16404"/>
    <cellStyle name="20% - Accent4 9 19" xfId="16405"/>
    <cellStyle name="20% - Accent4 9 2" xfId="16406"/>
    <cellStyle name="20% - Accent4 9 2 10" xfId="16407"/>
    <cellStyle name="20% - Accent4 9 2 11" xfId="16408"/>
    <cellStyle name="20% - Accent4 9 2 12" xfId="16409"/>
    <cellStyle name="20% - Accent4 9 2 13" xfId="16410"/>
    <cellStyle name="20% - Accent4 9 2 14" xfId="16411"/>
    <cellStyle name="20% - Accent4 9 2 15" xfId="16412"/>
    <cellStyle name="20% - Accent4 9 2 16" xfId="16413"/>
    <cellStyle name="20% - Accent4 9 2 2" xfId="16414"/>
    <cellStyle name="20% - Accent4 9 2 2 10" xfId="16415"/>
    <cellStyle name="20% - Accent4 9 2 2 11" xfId="16416"/>
    <cellStyle name="20% - Accent4 9 2 2 12" xfId="16417"/>
    <cellStyle name="20% - Accent4 9 2 2 13" xfId="16418"/>
    <cellStyle name="20% - Accent4 9 2 2 14" xfId="16419"/>
    <cellStyle name="20% - Accent4 9 2 2 15" xfId="16420"/>
    <cellStyle name="20% - Accent4 9 2 2 2" xfId="16421"/>
    <cellStyle name="20% - Accent4 9 2 2 2 2" xfId="16422"/>
    <cellStyle name="20% - Accent4 9 2 2 2 2 2" xfId="16423"/>
    <cellStyle name="20% - Accent4 9 2 2 2 3" xfId="16424"/>
    <cellStyle name="20% - Accent4 9 2 2 3" xfId="16425"/>
    <cellStyle name="20% - Accent4 9 2 2 3 2" xfId="16426"/>
    <cellStyle name="20% - Accent4 9 2 2 3 2 2" xfId="16427"/>
    <cellStyle name="20% - Accent4 9 2 2 3 3" xfId="16428"/>
    <cellStyle name="20% - Accent4 9 2 2 4" xfId="16429"/>
    <cellStyle name="20% - Accent4 9 2 2 4 2" xfId="16430"/>
    <cellStyle name="20% - Accent4 9 2 2 5" xfId="16431"/>
    <cellStyle name="20% - Accent4 9 2 2 6" xfId="16432"/>
    <cellStyle name="20% - Accent4 9 2 2 7" xfId="16433"/>
    <cellStyle name="20% - Accent4 9 2 2 8" xfId="16434"/>
    <cellStyle name="20% - Accent4 9 2 2 9" xfId="16435"/>
    <cellStyle name="20% - Accent4 9 2 2_PNF Disclosure Summary 063011" xfId="16436"/>
    <cellStyle name="20% - Accent4 9 2 3" xfId="16437"/>
    <cellStyle name="20% - Accent4 9 2 3 2" xfId="16438"/>
    <cellStyle name="20% - Accent4 9 2 3 2 2" xfId="16439"/>
    <cellStyle name="20% - Accent4 9 2 3 3" xfId="16440"/>
    <cellStyle name="20% - Accent4 9 2 4" xfId="16441"/>
    <cellStyle name="20% - Accent4 9 2 4 2" xfId="16442"/>
    <cellStyle name="20% - Accent4 9 2 4 2 2" xfId="16443"/>
    <cellStyle name="20% - Accent4 9 2 4 3" xfId="16444"/>
    <cellStyle name="20% - Accent4 9 2 5" xfId="16445"/>
    <cellStyle name="20% - Accent4 9 2 5 2" xfId="16446"/>
    <cellStyle name="20% - Accent4 9 2 6" xfId="16447"/>
    <cellStyle name="20% - Accent4 9 2 7" xfId="16448"/>
    <cellStyle name="20% - Accent4 9 2 8" xfId="16449"/>
    <cellStyle name="20% - Accent4 9 2 9" xfId="16450"/>
    <cellStyle name="20% - Accent4 9 2_PNF Disclosure Summary 063011" xfId="16451"/>
    <cellStyle name="20% - Accent4 9 20" xfId="16452"/>
    <cellStyle name="20% - Accent4 9 21" xfId="16453"/>
    <cellStyle name="20% - Accent4 9 22" xfId="16454"/>
    <cellStyle name="20% - Accent4 9 3" xfId="16455"/>
    <cellStyle name="20% - Accent4 9 3 10" xfId="16456"/>
    <cellStyle name="20% - Accent4 9 3 11" xfId="16457"/>
    <cellStyle name="20% - Accent4 9 3 12" xfId="16458"/>
    <cellStyle name="20% - Accent4 9 3 13" xfId="16459"/>
    <cellStyle name="20% - Accent4 9 3 14" xfId="16460"/>
    <cellStyle name="20% - Accent4 9 3 15" xfId="16461"/>
    <cellStyle name="20% - Accent4 9 3 16" xfId="16462"/>
    <cellStyle name="20% - Accent4 9 3 2" xfId="16463"/>
    <cellStyle name="20% - Accent4 9 3 2 10" xfId="16464"/>
    <cellStyle name="20% - Accent4 9 3 2 11" xfId="16465"/>
    <cellStyle name="20% - Accent4 9 3 2 12" xfId="16466"/>
    <cellStyle name="20% - Accent4 9 3 2 13" xfId="16467"/>
    <cellStyle name="20% - Accent4 9 3 2 14" xfId="16468"/>
    <cellStyle name="20% - Accent4 9 3 2 15" xfId="16469"/>
    <cellStyle name="20% - Accent4 9 3 2 2" xfId="16470"/>
    <cellStyle name="20% - Accent4 9 3 2 2 2" xfId="16471"/>
    <cellStyle name="20% - Accent4 9 3 2 2 2 2" xfId="16472"/>
    <cellStyle name="20% - Accent4 9 3 2 2 3" xfId="16473"/>
    <cellStyle name="20% - Accent4 9 3 2 3" xfId="16474"/>
    <cellStyle name="20% - Accent4 9 3 2 3 2" xfId="16475"/>
    <cellStyle name="20% - Accent4 9 3 2 3 2 2" xfId="16476"/>
    <cellStyle name="20% - Accent4 9 3 2 3 3" xfId="16477"/>
    <cellStyle name="20% - Accent4 9 3 2 4" xfId="16478"/>
    <cellStyle name="20% - Accent4 9 3 2 4 2" xfId="16479"/>
    <cellStyle name="20% - Accent4 9 3 2 5" xfId="16480"/>
    <cellStyle name="20% - Accent4 9 3 2 6" xfId="16481"/>
    <cellStyle name="20% - Accent4 9 3 2 7" xfId="16482"/>
    <cellStyle name="20% - Accent4 9 3 2 8" xfId="16483"/>
    <cellStyle name="20% - Accent4 9 3 2 9" xfId="16484"/>
    <cellStyle name="20% - Accent4 9 3 2_PNF Disclosure Summary 063011" xfId="16485"/>
    <cellStyle name="20% - Accent4 9 3 3" xfId="16486"/>
    <cellStyle name="20% - Accent4 9 3 3 2" xfId="16487"/>
    <cellStyle name="20% - Accent4 9 3 3 2 2" xfId="16488"/>
    <cellStyle name="20% - Accent4 9 3 3 3" xfId="16489"/>
    <cellStyle name="20% - Accent4 9 3 4" xfId="16490"/>
    <cellStyle name="20% - Accent4 9 3 4 2" xfId="16491"/>
    <cellStyle name="20% - Accent4 9 3 4 2 2" xfId="16492"/>
    <cellStyle name="20% - Accent4 9 3 4 3" xfId="16493"/>
    <cellStyle name="20% - Accent4 9 3 5" xfId="16494"/>
    <cellStyle name="20% - Accent4 9 3 5 2" xfId="16495"/>
    <cellStyle name="20% - Accent4 9 3 6" xfId="16496"/>
    <cellStyle name="20% - Accent4 9 3 7" xfId="16497"/>
    <cellStyle name="20% - Accent4 9 3 8" xfId="16498"/>
    <cellStyle name="20% - Accent4 9 3 9" xfId="16499"/>
    <cellStyle name="20% - Accent4 9 3_PNF Disclosure Summary 063011" xfId="16500"/>
    <cellStyle name="20% - Accent4 9 4" xfId="16501"/>
    <cellStyle name="20% - Accent4 9 4 10" xfId="16502"/>
    <cellStyle name="20% - Accent4 9 4 11" xfId="16503"/>
    <cellStyle name="20% - Accent4 9 4 12" xfId="16504"/>
    <cellStyle name="20% - Accent4 9 4 13" xfId="16505"/>
    <cellStyle name="20% - Accent4 9 4 14" xfId="16506"/>
    <cellStyle name="20% - Accent4 9 4 15" xfId="16507"/>
    <cellStyle name="20% - Accent4 9 4 16" xfId="16508"/>
    <cellStyle name="20% - Accent4 9 4 2" xfId="16509"/>
    <cellStyle name="20% - Accent4 9 4 2 10" xfId="16510"/>
    <cellStyle name="20% - Accent4 9 4 2 11" xfId="16511"/>
    <cellStyle name="20% - Accent4 9 4 2 12" xfId="16512"/>
    <cellStyle name="20% - Accent4 9 4 2 13" xfId="16513"/>
    <cellStyle name="20% - Accent4 9 4 2 14" xfId="16514"/>
    <cellStyle name="20% - Accent4 9 4 2 15" xfId="16515"/>
    <cellStyle name="20% - Accent4 9 4 2 2" xfId="16516"/>
    <cellStyle name="20% - Accent4 9 4 2 2 2" xfId="16517"/>
    <cellStyle name="20% - Accent4 9 4 2 2 2 2" xfId="16518"/>
    <cellStyle name="20% - Accent4 9 4 2 2 3" xfId="16519"/>
    <cellStyle name="20% - Accent4 9 4 2 3" xfId="16520"/>
    <cellStyle name="20% - Accent4 9 4 2 3 2" xfId="16521"/>
    <cellStyle name="20% - Accent4 9 4 2 3 2 2" xfId="16522"/>
    <cellStyle name="20% - Accent4 9 4 2 3 3" xfId="16523"/>
    <cellStyle name="20% - Accent4 9 4 2 4" xfId="16524"/>
    <cellStyle name="20% - Accent4 9 4 2 4 2" xfId="16525"/>
    <cellStyle name="20% - Accent4 9 4 2 5" xfId="16526"/>
    <cellStyle name="20% - Accent4 9 4 2 6" xfId="16527"/>
    <cellStyle name="20% - Accent4 9 4 2 7" xfId="16528"/>
    <cellStyle name="20% - Accent4 9 4 2 8" xfId="16529"/>
    <cellStyle name="20% - Accent4 9 4 2 9" xfId="16530"/>
    <cellStyle name="20% - Accent4 9 4 2_PNF Disclosure Summary 063011" xfId="16531"/>
    <cellStyle name="20% - Accent4 9 4 3" xfId="16532"/>
    <cellStyle name="20% - Accent4 9 4 3 2" xfId="16533"/>
    <cellStyle name="20% - Accent4 9 4 3 2 2" xfId="16534"/>
    <cellStyle name="20% - Accent4 9 4 3 3" xfId="16535"/>
    <cellStyle name="20% - Accent4 9 4 4" xfId="16536"/>
    <cellStyle name="20% - Accent4 9 4 4 2" xfId="16537"/>
    <cellStyle name="20% - Accent4 9 4 4 2 2" xfId="16538"/>
    <cellStyle name="20% - Accent4 9 4 4 3" xfId="16539"/>
    <cellStyle name="20% - Accent4 9 4 5" xfId="16540"/>
    <cellStyle name="20% - Accent4 9 4 5 2" xfId="16541"/>
    <cellStyle name="20% - Accent4 9 4 6" xfId="16542"/>
    <cellStyle name="20% - Accent4 9 4 7" xfId="16543"/>
    <cellStyle name="20% - Accent4 9 4 8" xfId="16544"/>
    <cellStyle name="20% - Accent4 9 4 9" xfId="16545"/>
    <cellStyle name="20% - Accent4 9 4_PNF Disclosure Summary 063011" xfId="16546"/>
    <cellStyle name="20% - Accent4 9 5" xfId="16547"/>
    <cellStyle name="20% - Accent4 9 5 10" xfId="16548"/>
    <cellStyle name="20% - Accent4 9 5 11" xfId="16549"/>
    <cellStyle name="20% - Accent4 9 5 12" xfId="16550"/>
    <cellStyle name="20% - Accent4 9 5 13" xfId="16551"/>
    <cellStyle name="20% - Accent4 9 5 14" xfId="16552"/>
    <cellStyle name="20% - Accent4 9 5 15" xfId="16553"/>
    <cellStyle name="20% - Accent4 9 5 16" xfId="16554"/>
    <cellStyle name="20% - Accent4 9 5 2" xfId="16555"/>
    <cellStyle name="20% - Accent4 9 5 2 10" xfId="16556"/>
    <cellStyle name="20% - Accent4 9 5 2 11" xfId="16557"/>
    <cellStyle name="20% - Accent4 9 5 2 12" xfId="16558"/>
    <cellStyle name="20% - Accent4 9 5 2 13" xfId="16559"/>
    <cellStyle name="20% - Accent4 9 5 2 14" xfId="16560"/>
    <cellStyle name="20% - Accent4 9 5 2 15" xfId="16561"/>
    <cellStyle name="20% - Accent4 9 5 2 2" xfId="16562"/>
    <cellStyle name="20% - Accent4 9 5 2 2 2" xfId="16563"/>
    <cellStyle name="20% - Accent4 9 5 2 2 2 2" xfId="16564"/>
    <cellStyle name="20% - Accent4 9 5 2 2 3" xfId="16565"/>
    <cellStyle name="20% - Accent4 9 5 2 3" xfId="16566"/>
    <cellStyle name="20% - Accent4 9 5 2 3 2" xfId="16567"/>
    <cellStyle name="20% - Accent4 9 5 2 3 2 2" xfId="16568"/>
    <cellStyle name="20% - Accent4 9 5 2 3 3" xfId="16569"/>
    <cellStyle name="20% - Accent4 9 5 2 4" xfId="16570"/>
    <cellStyle name="20% - Accent4 9 5 2 4 2" xfId="16571"/>
    <cellStyle name="20% - Accent4 9 5 2 5" xfId="16572"/>
    <cellStyle name="20% - Accent4 9 5 2 6" xfId="16573"/>
    <cellStyle name="20% - Accent4 9 5 2 7" xfId="16574"/>
    <cellStyle name="20% - Accent4 9 5 2 8" xfId="16575"/>
    <cellStyle name="20% - Accent4 9 5 2 9" xfId="16576"/>
    <cellStyle name="20% - Accent4 9 5 2_PNF Disclosure Summary 063011" xfId="16577"/>
    <cellStyle name="20% - Accent4 9 5 3" xfId="16578"/>
    <cellStyle name="20% - Accent4 9 5 3 2" xfId="16579"/>
    <cellStyle name="20% - Accent4 9 5 3 2 2" xfId="16580"/>
    <cellStyle name="20% - Accent4 9 5 3 3" xfId="16581"/>
    <cellStyle name="20% - Accent4 9 5 4" xfId="16582"/>
    <cellStyle name="20% - Accent4 9 5 4 2" xfId="16583"/>
    <cellStyle name="20% - Accent4 9 5 4 2 2" xfId="16584"/>
    <cellStyle name="20% - Accent4 9 5 4 3" xfId="16585"/>
    <cellStyle name="20% - Accent4 9 5 5" xfId="16586"/>
    <cellStyle name="20% - Accent4 9 5 5 2" xfId="16587"/>
    <cellStyle name="20% - Accent4 9 5 6" xfId="16588"/>
    <cellStyle name="20% - Accent4 9 5 7" xfId="16589"/>
    <cellStyle name="20% - Accent4 9 5 8" xfId="16590"/>
    <cellStyle name="20% - Accent4 9 5 9" xfId="16591"/>
    <cellStyle name="20% - Accent4 9 5_PNF Disclosure Summary 063011" xfId="16592"/>
    <cellStyle name="20% - Accent4 9 6" xfId="16593"/>
    <cellStyle name="20% - Accent4 9 6 10" xfId="16594"/>
    <cellStyle name="20% - Accent4 9 6 11" xfId="16595"/>
    <cellStyle name="20% - Accent4 9 6 12" xfId="16596"/>
    <cellStyle name="20% - Accent4 9 6 13" xfId="16597"/>
    <cellStyle name="20% - Accent4 9 6 14" xfId="16598"/>
    <cellStyle name="20% - Accent4 9 6 15" xfId="16599"/>
    <cellStyle name="20% - Accent4 9 6 16" xfId="16600"/>
    <cellStyle name="20% - Accent4 9 6 2" xfId="16601"/>
    <cellStyle name="20% - Accent4 9 6 2 10" xfId="16602"/>
    <cellStyle name="20% - Accent4 9 6 2 11" xfId="16603"/>
    <cellStyle name="20% - Accent4 9 6 2 12" xfId="16604"/>
    <cellStyle name="20% - Accent4 9 6 2 13" xfId="16605"/>
    <cellStyle name="20% - Accent4 9 6 2 14" xfId="16606"/>
    <cellStyle name="20% - Accent4 9 6 2 15" xfId="16607"/>
    <cellStyle name="20% - Accent4 9 6 2 2" xfId="16608"/>
    <cellStyle name="20% - Accent4 9 6 2 2 2" xfId="16609"/>
    <cellStyle name="20% - Accent4 9 6 2 2 2 2" xfId="16610"/>
    <cellStyle name="20% - Accent4 9 6 2 2 3" xfId="16611"/>
    <cellStyle name="20% - Accent4 9 6 2 3" xfId="16612"/>
    <cellStyle name="20% - Accent4 9 6 2 3 2" xfId="16613"/>
    <cellStyle name="20% - Accent4 9 6 2 3 2 2" xfId="16614"/>
    <cellStyle name="20% - Accent4 9 6 2 3 3" xfId="16615"/>
    <cellStyle name="20% - Accent4 9 6 2 4" xfId="16616"/>
    <cellStyle name="20% - Accent4 9 6 2 4 2" xfId="16617"/>
    <cellStyle name="20% - Accent4 9 6 2 5" xfId="16618"/>
    <cellStyle name="20% - Accent4 9 6 2 6" xfId="16619"/>
    <cellStyle name="20% - Accent4 9 6 2 7" xfId="16620"/>
    <cellStyle name="20% - Accent4 9 6 2 8" xfId="16621"/>
    <cellStyle name="20% - Accent4 9 6 2 9" xfId="16622"/>
    <cellStyle name="20% - Accent4 9 6 2_PNF Disclosure Summary 063011" xfId="16623"/>
    <cellStyle name="20% - Accent4 9 6 3" xfId="16624"/>
    <cellStyle name="20% - Accent4 9 6 3 2" xfId="16625"/>
    <cellStyle name="20% - Accent4 9 6 3 2 2" xfId="16626"/>
    <cellStyle name="20% - Accent4 9 6 3 3" xfId="16627"/>
    <cellStyle name="20% - Accent4 9 6 4" xfId="16628"/>
    <cellStyle name="20% - Accent4 9 6 4 2" xfId="16629"/>
    <cellStyle name="20% - Accent4 9 6 4 2 2" xfId="16630"/>
    <cellStyle name="20% - Accent4 9 6 4 3" xfId="16631"/>
    <cellStyle name="20% - Accent4 9 6 5" xfId="16632"/>
    <cellStyle name="20% - Accent4 9 6 5 2" xfId="16633"/>
    <cellStyle name="20% - Accent4 9 6 6" xfId="16634"/>
    <cellStyle name="20% - Accent4 9 6 7" xfId="16635"/>
    <cellStyle name="20% - Accent4 9 6 8" xfId="16636"/>
    <cellStyle name="20% - Accent4 9 6 9" xfId="16637"/>
    <cellStyle name="20% - Accent4 9 6_PNF Disclosure Summary 063011" xfId="16638"/>
    <cellStyle name="20% - Accent4 9 7" xfId="16639"/>
    <cellStyle name="20% - Accent4 9 7 10" xfId="16640"/>
    <cellStyle name="20% - Accent4 9 7 11" xfId="16641"/>
    <cellStyle name="20% - Accent4 9 7 12" xfId="16642"/>
    <cellStyle name="20% - Accent4 9 7 13" xfId="16643"/>
    <cellStyle name="20% - Accent4 9 7 14" xfId="16644"/>
    <cellStyle name="20% - Accent4 9 7 15" xfId="16645"/>
    <cellStyle name="20% - Accent4 9 7 16" xfId="16646"/>
    <cellStyle name="20% - Accent4 9 7 2" xfId="16647"/>
    <cellStyle name="20% - Accent4 9 7 2 10" xfId="16648"/>
    <cellStyle name="20% - Accent4 9 7 2 11" xfId="16649"/>
    <cellStyle name="20% - Accent4 9 7 2 12" xfId="16650"/>
    <cellStyle name="20% - Accent4 9 7 2 13" xfId="16651"/>
    <cellStyle name="20% - Accent4 9 7 2 14" xfId="16652"/>
    <cellStyle name="20% - Accent4 9 7 2 15" xfId="16653"/>
    <cellStyle name="20% - Accent4 9 7 2 2" xfId="16654"/>
    <cellStyle name="20% - Accent4 9 7 2 2 2" xfId="16655"/>
    <cellStyle name="20% - Accent4 9 7 2 2 2 2" xfId="16656"/>
    <cellStyle name="20% - Accent4 9 7 2 2 3" xfId="16657"/>
    <cellStyle name="20% - Accent4 9 7 2 3" xfId="16658"/>
    <cellStyle name="20% - Accent4 9 7 2 3 2" xfId="16659"/>
    <cellStyle name="20% - Accent4 9 7 2 3 2 2" xfId="16660"/>
    <cellStyle name="20% - Accent4 9 7 2 3 3" xfId="16661"/>
    <cellStyle name="20% - Accent4 9 7 2 4" xfId="16662"/>
    <cellStyle name="20% - Accent4 9 7 2 4 2" xfId="16663"/>
    <cellStyle name="20% - Accent4 9 7 2 5" xfId="16664"/>
    <cellStyle name="20% - Accent4 9 7 2 6" xfId="16665"/>
    <cellStyle name="20% - Accent4 9 7 2 7" xfId="16666"/>
    <cellStyle name="20% - Accent4 9 7 2 8" xfId="16667"/>
    <cellStyle name="20% - Accent4 9 7 2 9" xfId="16668"/>
    <cellStyle name="20% - Accent4 9 7 2_PNF Disclosure Summary 063011" xfId="16669"/>
    <cellStyle name="20% - Accent4 9 7 3" xfId="16670"/>
    <cellStyle name="20% - Accent4 9 7 3 2" xfId="16671"/>
    <cellStyle name="20% - Accent4 9 7 3 2 2" xfId="16672"/>
    <cellStyle name="20% - Accent4 9 7 3 3" xfId="16673"/>
    <cellStyle name="20% - Accent4 9 7 4" xfId="16674"/>
    <cellStyle name="20% - Accent4 9 7 4 2" xfId="16675"/>
    <cellStyle name="20% - Accent4 9 7 4 2 2" xfId="16676"/>
    <cellStyle name="20% - Accent4 9 7 4 3" xfId="16677"/>
    <cellStyle name="20% - Accent4 9 7 5" xfId="16678"/>
    <cellStyle name="20% - Accent4 9 7 5 2" xfId="16679"/>
    <cellStyle name="20% - Accent4 9 7 6" xfId="16680"/>
    <cellStyle name="20% - Accent4 9 7 7" xfId="16681"/>
    <cellStyle name="20% - Accent4 9 7 8" xfId="16682"/>
    <cellStyle name="20% - Accent4 9 7 9" xfId="16683"/>
    <cellStyle name="20% - Accent4 9 7_PNF Disclosure Summary 063011" xfId="16684"/>
    <cellStyle name="20% - Accent4 9 8" xfId="16685"/>
    <cellStyle name="20% - Accent4 9 8 10" xfId="16686"/>
    <cellStyle name="20% - Accent4 9 8 11" xfId="16687"/>
    <cellStyle name="20% - Accent4 9 8 12" xfId="16688"/>
    <cellStyle name="20% - Accent4 9 8 13" xfId="16689"/>
    <cellStyle name="20% - Accent4 9 8 14" xfId="16690"/>
    <cellStyle name="20% - Accent4 9 8 15" xfId="16691"/>
    <cellStyle name="20% - Accent4 9 8 2" xfId="16692"/>
    <cellStyle name="20% - Accent4 9 8 2 2" xfId="16693"/>
    <cellStyle name="20% - Accent4 9 8 2 2 2" xfId="16694"/>
    <cellStyle name="20% - Accent4 9 8 2 3" xfId="16695"/>
    <cellStyle name="20% - Accent4 9 8 3" xfId="16696"/>
    <cellStyle name="20% - Accent4 9 8 3 2" xfId="16697"/>
    <cellStyle name="20% - Accent4 9 8 3 2 2" xfId="16698"/>
    <cellStyle name="20% - Accent4 9 8 3 3" xfId="16699"/>
    <cellStyle name="20% - Accent4 9 8 4" xfId="16700"/>
    <cellStyle name="20% - Accent4 9 8 4 2" xfId="16701"/>
    <cellStyle name="20% - Accent4 9 8 5" xfId="16702"/>
    <cellStyle name="20% - Accent4 9 8 6" xfId="16703"/>
    <cellStyle name="20% - Accent4 9 8 7" xfId="16704"/>
    <cellStyle name="20% - Accent4 9 8 8" xfId="16705"/>
    <cellStyle name="20% - Accent4 9 8 9" xfId="16706"/>
    <cellStyle name="20% - Accent4 9 8_PNF Disclosure Summary 063011" xfId="16707"/>
    <cellStyle name="20% - Accent4 9 9" xfId="16708"/>
    <cellStyle name="20% - Accent4 9 9 2" xfId="16709"/>
    <cellStyle name="20% - Accent4 9 9 2 2" xfId="16710"/>
    <cellStyle name="20% - Accent4 9 9 3" xfId="16711"/>
    <cellStyle name="20% - Accent4 9_PNF Disclosure Summary 063011" xfId="16712"/>
    <cellStyle name="20% - Accent5 10" xfId="16713"/>
    <cellStyle name="20% - Accent5 10 10" xfId="16714"/>
    <cellStyle name="20% - Accent5 10 10 2" xfId="16715"/>
    <cellStyle name="20% - Accent5 10 10 2 2" xfId="16716"/>
    <cellStyle name="20% - Accent5 10 10 3" xfId="16717"/>
    <cellStyle name="20% - Accent5 10 11" xfId="16718"/>
    <cellStyle name="20% - Accent5 10 11 2" xfId="16719"/>
    <cellStyle name="20% - Accent5 10 12" xfId="16720"/>
    <cellStyle name="20% - Accent5 10 13" xfId="16721"/>
    <cellStyle name="20% - Accent5 10 14" xfId="16722"/>
    <cellStyle name="20% - Accent5 10 15" xfId="16723"/>
    <cellStyle name="20% - Accent5 10 16" xfId="16724"/>
    <cellStyle name="20% - Accent5 10 17" xfId="16725"/>
    <cellStyle name="20% - Accent5 10 18" xfId="16726"/>
    <cellStyle name="20% - Accent5 10 19" xfId="16727"/>
    <cellStyle name="20% - Accent5 10 2" xfId="16728"/>
    <cellStyle name="20% - Accent5 10 2 10" xfId="16729"/>
    <cellStyle name="20% - Accent5 10 2 11" xfId="16730"/>
    <cellStyle name="20% - Accent5 10 2 12" xfId="16731"/>
    <cellStyle name="20% - Accent5 10 2 13" xfId="16732"/>
    <cellStyle name="20% - Accent5 10 2 14" xfId="16733"/>
    <cellStyle name="20% - Accent5 10 2 15" xfId="16734"/>
    <cellStyle name="20% - Accent5 10 2 16" xfId="16735"/>
    <cellStyle name="20% - Accent5 10 2 2" xfId="16736"/>
    <cellStyle name="20% - Accent5 10 2 2 10" xfId="16737"/>
    <cellStyle name="20% - Accent5 10 2 2 11" xfId="16738"/>
    <cellStyle name="20% - Accent5 10 2 2 12" xfId="16739"/>
    <cellStyle name="20% - Accent5 10 2 2 13" xfId="16740"/>
    <cellStyle name="20% - Accent5 10 2 2 14" xfId="16741"/>
    <cellStyle name="20% - Accent5 10 2 2 15" xfId="16742"/>
    <cellStyle name="20% - Accent5 10 2 2 2" xfId="16743"/>
    <cellStyle name="20% - Accent5 10 2 2 2 2" xfId="16744"/>
    <cellStyle name="20% - Accent5 10 2 2 2 2 2" xfId="16745"/>
    <cellStyle name="20% - Accent5 10 2 2 2 3" xfId="16746"/>
    <cellStyle name="20% - Accent5 10 2 2 3" xfId="16747"/>
    <cellStyle name="20% - Accent5 10 2 2 3 2" xfId="16748"/>
    <cellStyle name="20% - Accent5 10 2 2 3 2 2" xfId="16749"/>
    <cellStyle name="20% - Accent5 10 2 2 3 3" xfId="16750"/>
    <cellStyle name="20% - Accent5 10 2 2 4" xfId="16751"/>
    <cellStyle name="20% - Accent5 10 2 2 4 2" xfId="16752"/>
    <cellStyle name="20% - Accent5 10 2 2 5" xfId="16753"/>
    <cellStyle name="20% - Accent5 10 2 2 6" xfId="16754"/>
    <cellStyle name="20% - Accent5 10 2 2 7" xfId="16755"/>
    <cellStyle name="20% - Accent5 10 2 2 8" xfId="16756"/>
    <cellStyle name="20% - Accent5 10 2 2 9" xfId="16757"/>
    <cellStyle name="20% - Accent5 10 2 2_PNF Disclosure Summary 063011" xfId="16758"/>
    <cellStyle name="20% - Accent5 10 2 3" xfId="16759"/>
    <cellStyle name="20% - Accent5 10 2 3 2" xfId="16760"/>
    <cellStyle name="20% - Accent5 10 2 3 2 2" xfId="16761"/>
    <cellStyle name="20% - Accent5 10 2 3 3" xfId="16762"/>
    <cellStyle name="20% - Accent5 10 2 4" xfId="16763"/>
    <cellStyle name="20% - Accent5 10 2 4 2" xfId="16764"/>
    <cellStyle name="20% - Accent5 10 2 4 2 2" xfId="16765"/>
    <cellStyle name="20% - Accent5 10 2 4 3" xfId="16766"/>
    <cellStyle name="20% - Accent5 10 2 5" xfId="16767"/>
    <cellStyle name="20% - Accent5 10 2 5 2" xfId="16768"/>
    <cellStyle name="20% - Accent5 10 2 6" xfId="16769"/>
    <cellStyle name="20% - Accent5 10 2 7" xfId="16770"/>
    <cellStyle name="20% - Accent5 10 2 8" xfId="16771"/>
    <cellStyle name="20% - Accent5 10 2 9" xfId="16772"/>
    <cellStyle name="20% - Accent5 10 2_PNF Disclosure Summary 063011" xfId="16773"/>
    <cellStyle name="20% - Accent5 10 20" xfId="16774"/>
    <cellStyle name="20% - Accent5 10 21" xfId="16775"/>
    <cellStyle name="20% - Accent5 10 22" xfId="16776"/>
    <cellStyle name="20% - Accent5 10 3" xfId="16777"/>
    <cellStyle name="20% - Accent5 10 3 10" xfId="16778"/>
    <cellStyle name="20% - Accent5 10 3 11" xfId="16779"/>
    <cellStyle name="20% - Accent5 10 3 12" xfId="16780"/>
    <cellStyle name="20% - Accent5 10 3 13" xfId="16781"/>
    <cellStyle name="20% - Accent5 10 3 14" xfId="16782"/>
    <cellStyle name="20% - Accent5 10 3 15" xfId="16783"/>
    <cellStyle name="20% - Accent5 10 3 16" xfId="16784"/>
    <cellStyle name="20% - Accent5 10 3 2" xfId="16785"/>
    <cellStyle name="20% - Accent5 10 3 2 10" xfId="16786"/>
    <cellStyle name="20% - Accent5 10 3 2 11" xfId="16787"/>
    <cellStyle name="20% - Accent5 10 3 2 12" xfId="16788"/>
    <cellStyle name="20% - Accent5 10 3 2 13" xfId="16789"/>
    <cellStyle name="20% - Accent5 10 3 2 14" xfId="16790"/>
    <cellStyle name="20% - Accent5 10 3 2 15" xfId="16791"/>
    <cellStyle name="20% - Accent5 10 3 2 2" xfId="16792"/>
    <cellStyle name="20% - Accent5 10 3 2 2 2" xfId="16793"/>
    <cellStyle name="20% - Accent5 10 3 2 2 2 2" xfId="16794"/>
    <cellStyle name="20% - Accent5 10 3 2 2 3" xfId="16795"/>
    <cellStyle name="20% - Accent5 10 3 2 3" xfId="16796"/>
    <cellStyle name="20% - Accent5 10 3 2 3 2" xfId="16797"/>
    <cellStyle name="20% - Accent5 10 3 2 3 2 2" xfId="16798"/>
    <cellStyle name="20% - Accent5 10 3 2 3 3" xfId="16799"/>
    <cellStyle name="20% - Accent5 10 3 2 4" xfId="16800"/>
    <cellStyle name="20% - Accent5 10 3 2 4 2" xfId="16801"/>
    <cellStyle name="20% - Accent5 10 3 2 5" xfId="16802"/>
    <cellStyle name="20% - Accent5 10 3 2 6" xfId="16803"/>
    <cellStyle name="20% - Accent5 10 3 2 7" xfId="16804"/>
    <cellStyle name="20% - Accent5 10 3 2 8" xfId="16805"/>
    <cellStyle name="20% - Accent5 10 3 2 9" xfId="16806"/>
    <cellStyle name="20% - Accent5 10 3 2_PNF Disclosure Summary 063011" xfId="16807"/>
    <cellStyle name="20% - Accent5 10 3 3" xfId="16808"/>
    <cellStyle name="20% - Accent5 10 3 3 2" xfId="16809"/>
    <cellStyle name="20% - Accent5 10 3 3 2 2" xfId="16810"/>
    <cellStyle name="20% - Accent5 10 3 3 3" xfId="16811"/>
    <cellStyle name="20% - Accent5 10 3 4" xfId="16812"/>
    <cellStyle name="20% - Accent5 10 3 4 2" xfId="16813"/>
    <cellStyle name="20% - Accent5 10 3 4 2 2" xfId="16814"/>
    <cellStyle name="20% - Accent5 10 3 4 3" xfId="16815"/>
    <cellStyle name="20% - Accent5 10 3 5" xfId="16816"/>
    <cellStyle name="20% - Accent5 10 3 5 2" xfId="16817"/>
    <cellStyle name="20% - Accent5 10 3 6" xfId="16818"/>
    <cellStyle name="20% - Accent5 10 3 7" xfId="16819"/>
    <cellStyle name="20% - Accent5 10 3 8" xfId="16820"/>
    <cellStyle name="20% - Accent5 10 3 9" xfId="16821"/>
    <cellStyle name="20% - Accent5 10 3_PNF Disclosure Summary 063011" xfId="16822"/>
    <cellStyle name="20% - Accent5 10 4" xfId="16823"/>
    <cellStyle name="20% - Accent5 10 4 10" xfId="16824"/>
    <cellStyle name="20% - Accent5 10 4 11" xfId="16825"/>
    <cellStyle name="20% - Accent5 10 4 12" xfId="16826"/>
    <cellStyle name="20% - Accent5 10 4 13" xfId="16827"/>
    <cellStyle name="20% - Accent5 10 4 14" xfId="16828"/>
    <cellStyle name="20% - Accent5 10 4 15" xfId="16829"/>
    <cellStyle name="20% - Accent5 10 4 16" xfId="16830"/>
    <cellStyle name="20% - Accent5 10 4 2" xfId="16831"/>
    <cellStyle name="20% - Accent5 10 4 2 10" xfId="16832"/>
    <cellStyle name="20% - Accent5 10 4 2 11" xfId="16833"/>
    <cellStyle name="20% - Accent5 10 4 2 12" xfId="16834"/>
    <cellStyle name="20% - Accent5 10 4 2 13" xfId="16835"/>
    <cellStyle name="20% - Accent5 10 4 2 14" xfId="16836"/>
    <cellStyle name="20% - Accent5 10 4 2 15" xfId="16837"/>
    <cellStyle name="20% - Accent5 10 4 2 2" xfId="16838"/>
    <cellStyle name="20% - Accent5 10 4 2 2 2" xfId="16839"/>
    <cellStyle name="20% - Accent5 10 4 2 2 2 2" xfId="16840"/>
    <cellStyle name="20% - Accent5 10 4 2 2 3" xfId="16841"/>
    <cellStyle name="20% - Accent5 10 4 2 3" xfId="16842"/>
    <cellStyle name="20% - Accent5 10 4 2 3 2" xfId="16843"/>
    <cellStyle name="20% - Accent5 10 4 2 3 2 2" xfId="16844"/>
    <cellStyle name="20% - Accent5 10 4 2 3 3" xfId="16845"/>
    <cellStyle name="20% - Accent5 10 4 2 4" xfId="16846"/>
    <cellStyle name="20% - Accent5 10 4 2 4 2" xfId="16847"/>
    <cellStyle name="20% - Accent5 10 4 2 5" xfId="16848"/>
    <cellStyle name="20% - Accent5 10 4 2 6" xfId="16849"/>
    <cellStyle name="20% - Accent5 10 4 2 7" xfId="16850"/>
    <cellStyle name="20% - Accent5 10 4 2 8" xfId="16851"/>
    <cellStyle name="20% - Accent5 10 4 2 9" xfId="16852"/>
    <cellStyle name="20% - Accent5 10 4 2_PNF Disclosure Summary 063011" xfId="16853"/>
    <cellStyle name="20% - Accent5 10 4 3" xfId="16854"/>
    <cellStyle name="20% - Accent5 10 4 3 2" xfId="16855"/>
    <cellStyle name="20% - Accent5 10 4 3 2 2" xfId="16856"/>
    <cellStyle name="20% - Accent5 10 4 3 3" xfId="16857"/>
    <cellStyle name="20% - Accent5 10 4 4" xfId="16858"/>
    <cellStyle name="20% - Accent5 10 4 4 2" xfId="16859"/>
    <cellStyle name="20% - Accent5 10 4 4 2 2" xfId="16860"/>
    <cellStyle name="20% - Accent5 10 4 4 3" xfId="16861"/>
    <cellStyle name="20% - Accent5 10 4 5" xfId="16862"/>
    <cellStyle name="20% - Accent5 10 4 5 2" xfId="16863"/>
    <cellStyle name="20% - Accent5 10 4 6" xfId="16864"/>
    <cellStyle name="20% - Accent5 10 4 7" xfId="16865"/>
    <cellStyle name="20% - Accent5 10 4 8" xfId="16866"/>
    <cellStyle name="20% - Accent5 10 4 9" xfId="16867"/>
    <cellStyle name="20% - Accent5 10 4_PNF Disclosure Summary 063011" xfId="16868"/>
    <cellStyle name="20% - Accent5 10 5" xfId="16869"/>
    <cellStyle name="20% - Accent5 10 5 10" xfId="16870"/>
    <cellStyle name="20% - Accent5 10 5 11" xfId="16871"/>
    <cellStyle name="20% - Accent5 10 5 12" xfId="16872"/>
    <cellStyle name="20% - Accent5 10 5 13" xfId="16873"/>
    <cellStyle name="20% - Accent5 10 5 14" xfId="16874"/>
    <cellStyle name="20% - Accent5 10 5 15" xfId="16875"/>
    <cellStyle name="20% - Accent5 10 5 16" xfId="16876"/>
    <cellStyle name="20% - Accent5 10 5 2" xfId="16877"/>
    <cellStyle name="20% - Accent5 10 5 2 10" xfId="16878"/>
    <cellStyle name="20% - Accent5 10 5 2 11" xfId="16879"/>
    <cellStyle name="20% - Accent5 10 5 2 12" xfId="16880"/>
    <cellStyle name="20% - Accent5 10 5 2 13" xfId="16881"/>
    <cellStyle name="20% - Accent5 10 5 2 14" xfId="16882"/>
    <cellStyle name="20% - Accent5 10 5 2 15" xfId="16883"/>
    <cellStyle name="20% - Accent5 10 5 2 2" xfId="16884"/>
    <cellStyle name="20% - Accent5 10 5 2 2 2" xfId="16885"/>
    <cellStyle name="20% - Accent5 10 5 2 2 2 2" xfId="16886"/>
    <cellStyle name="20% - Accent5 10 5 2 2 3" xfId="16887"/>
    <cellStyle name="20% - Accent5 10 5 2 3" xfId="16888"/>
    <cellStyle name="20% - Accent5 10 5 2 3 2" xfId="16889"/>
    <cellStyle name="20% - Accent5 10 5 2 3 2 2" xfId="16890"/>
    <cellStyle name="20% - Accent5 10 5 2 3 3" xfId="16891"/>
    <cellStyle name="20% - Accent5 10 5 2 4" xfId="16892"/>
    <cellStyle name="20% - Accent5 10 5 2 4 2" xfId="16893"/>
    <cellStyle name="20% - Accent5 10 5 2 5" xfId="16894"/>
    <cellStyle name="20% - Accent5 10 5 2 6" xfId="16895"/>
    <cellStyle name="20% - Accent5 10 5 2 7" xfId="16896"/>
    <cellStyle name="20% - Accent5 10 5 2 8" xfId="16897"/>
    <cellStyle name="20% - Accent5 10 5 2 9" xfId="16898"/>
    <cellStyle name="20% - Accent5 10 5 2_PNF Disclosure Summary 063011" xfId="16899"/>
    <cellStyle name="20% - Accent5 10 5 3" xfId="16900"/>
    <cellStyle name="20% - Accent5 10 5 3 2" xfId="16901"/>
    <cellStyle name="20% - Accent5 10 5 3 2 2" xfId="16902"/>
    <cellStyle name="20% - Accent5 10 5 3 3" xfId="16903"/>
    <cellStyle name="20% - Accent5 10 5 4" xfId="16904"/>
    <cellStyle name="20% - Accent5 10 5 4 2" xfId="16905"/>
    <cellStyle name="20% - Accent5 10 5 4 2 2" xfId="16906"/>
    <cellStyle name="20% - Accent5 10 5 4 3" xfId="16907"/>
    <cellStyle name="20% - Accent5 10 5 5" xfId="16908"/>
    <cellStyle name="20% - Accent5 10 5 5 2" xfId="16909"/>
    <cellStyle name="20% - Accent5 10 5 6" xfId="16910"/>
    <cellStyle name="20% - Accent5 10 5 7" xfId="16911"/>
    <cellStyle name="20% - Accent5 10 5 8" xfId="16912"/>
    <cellStyle name="20% - Accent5 10 5 9" xfId="16913"/>
    <cellStyle name="20% - Accent5 10 5_PNF Disclosure Summary 063011" xfId="16914"/>
    <cellStyle name="20% - Accent5 10 6" xfId="16915"/>
    <cellStyle name="20% - Accent5 10 6 10" xfId="16916"/>
    <cellStyle name="20% - Accent5 10 6 11" xfId="16917"/>
    <cellStyle name="20% - Accent5 10 6 12" xfId="16918"/>
    <cellStyle name="20% - Accent5 10 6 13" xfId="16919"/>
    <cellStyle name="20% - Accent5 10 6 14" xfId="16920"/>
    <cellStyle name="20% - Accent5 10 6 15" xfId="16921"/>
    <cellStyle name="20% - Accent5 10 6 16" xfId="16922"/>
    <cellStyle name="20% - Accent5 10 6 2" xfId="16923"/>
    <cellStyle name="20% - Accent5 10 6 2 10" xfId="16924"/>
    <cellStyle name="20% - Accent5 10 6 2 11" xfId="16925"/>
    <cellStyle name="20% - Accent5 10 6 2 12" xfId="16926"/>
    <cellStyle name="20% - Accent5 10 6 2 13" xfId="16927"/>
    <cellStyle name="20% - Accent5 10 6 2 14" xfId="16928"/>
    <cellStyle name="20% - Accent5 10 6 2 15" xfId="16929"/>
    <cellStyle name="20% - Accent5 10 6 2 2" xfId="16930"/>
    <cellStyle name="20% - Accent5 10 6 2 2 2" xfId="16931"/>
    <cellStyle name="20% - Accent5 10 6 2 2 2 2" xfId="16932"/>
    <cellStyle name="20% - Accent5 10 6 2 2 3" xfId="16933"/>
    <cellStyle name="20% - Accent5 10 6 2 3" xfId="16934"/>
    <cellStyle name="20% - Accent5 10 6 2 3 2" xfId="16935"/>
    <cellStyle name="20% - Accent5 10 6 2 3 2 2" xfId="16936"/>
    <cellStyle name="20% - Accent5 10 6 2 3 3" xfId="16937"/>
    <cellStyle name="20% - Accent5 10 6 2 4" xfId="16938"/>
    <cellStyle name="20% - Accent5 10 6 2 4 2" xfId="16939"/>
    <cellStyle name="20% - Accent5 10 6 2 5" xfId="16940"/>
    <cellStyle name="20% - Accent5 10 6 2 6" xfId="16941"/>
    <cellStyle name="20% - Accent5 10 6 2 7" xfId="16942"/>
    <cellStyle name="20% - Accent5 10 6 2 8" xfId="16943"/>
    <cellStyle name="20% - Accent5 10 6 2 9" xfId="16944"/>
    <cellStyle name="20% - Accent5 10 6 2_PNF Disclosure Summary 063011" xfId="16945"/>
    <cellStyle name="20% - Accent5 10 6 3" xfId="16946"/>
    <cellStyle name="20% - Accent5 10 6 3 2" xfId="16947"/>
    <cellStyle name="20% - Accent5 10 6 3 2 2" xfId="16948"/>
    <cellStyle name="20% - Accent5 10 6 3 3" xfId="16949"/>
    <cellStyle name="20% - Accent5 10 6 4" xfId="16950"/>
    <cellStyle name="20% - Accent5 10 6 4 2" xfId="16951"/>
    <cellStyle name="20% - Accent5 10 6 4 2 2" xfId="16952"/>
    <cellStyle name="20% - Accent5 10 6 4 3" xfId="16953"/>
    <cellStyle name="20% - Accent5 10 6 5" xfId="16954"/>
    <cellStyle name="20% - Accent5 10 6 5 2" xfId="16955"/>
    <cellStyle name="20% - Accent5 10 6 6" xfId="16956"/>
    <cellStyle name="20% - Accent5 10 6 7" xfId="16957"/>
    <cellStyle name="20% - Accent5 10 6 8" xfId="16958"/>
    <cellStyle name="20% - Accent5 10 6 9" xfId="16959"/>
    <cellStyle name="20% - Accent5 10 6_PNF Disclosure Summary 063011" xfId="16960"/>
    <cellStyle name="20% - Accent5 10 7" xfId="16961"/>
    <cellStyle name="20% - Accent5 10 7 10" xfId="16962"/>
    <cellStyle name="20% - Accent5 10 7 11" xfId="16963"/>
    <cellStyle name="20% - Accent5 10 7 12" xfId="16964"/>
    <cellStyle name="20% - Accent5 10 7 13" xfId="16965"/>
    <cellStyle name="20% - Accent5 10 7 14" xfId="16966"/>
    <cellStyle name="20% - Accent5 10 7 15" xfId="16967"/>
    <cellStyle name="20% - Accent5 10 7 16" xfId="16968"/>
    <cellStyle name="20% - Accent5 10 7 2" xfId="16969"/>
    <cellStyle name="20% - Accent5 10 7 2 10" xfId="16970"/>
    <cellStyle name="20% - Accent5 10 7 2 11" xfId="16971"/>
    <cellStyle name="20% - Accent5 10 7 2 12" xfId="16972"/>
    <cellStyle name="20% - Accent5 10 7 2 13" xfId="16973"/>
    <cellStyle name="20% - Accent5 10 7 2 14" xfId="16974"/>
    <cellStyle name="20% - Accent5 10 7 2 15" xfId="16975"/>
    <cellStyle name="20% - Accent5 10 7 2 2" xfId="16976"/>
    <cellStyle name="20% - Accent5 10 7 2 2 2" xfId="16977"/>
    <cellStyle name="20% - Accent5 10 7 2 2 2 2" xfId="16978"/>
    <cellStyle name="20% - Accent5 10 7 2 2 3" xfId="16979"/>
    <cellStyle name="20% - Accent5 10 7 2 3" xfId="16980"/>
    <cellStyle name="20% - Accent5 10 7 2 3 2" xfId="16981"/>
    <cellStyle name="20% - Accent5 10 7 2 3 2 2" xfId="16982"/>
    <cellStyle name="20% - Accent5 10 7 2 3 3" xfId="16983"/>
    <cellStyle name="20% - Accent5 10 7 2 4" xfId="16984"/>
    <cellStyle name="20% - Accent5 10 7 2 4 2" xfId="16985"/>
    <cellStyle name="20% - Accent5 10 7 2 5" xfId="16986"/>
    <cellStyle name="20% - Accent5 10 7 2 6" xfId="16987"/>
    <cellStyle name="20% - Accent5 10 7 2 7" xfId="16988"/>
    <cellStyle name="20% - Accent5 10 7 2 8" xfId="16989"/>
    <cellStyle name="20% - Accent5 10 7 2 9" xfId="16990"/>
    <cellStyle name="20% - Accent5 10 7 2_PNF Disclosure Summary 063011" xfId="16991"/>
    <cellStyle name="20% - Accent5 10 7 3" xfId="16992"/>
    <cellStyle name="20% - Accent5 10 7 3 2" xfId="16993"/>
    <cellStyle name="20% - Accent5 10 7 3 2 2" xfId="16994"/>
    <cellStyle name="20% - Accent5 10 7 3 3" xfId="16995"/>
    <cellStyle name="20% - Accent5 10 7 4" xfId="16996"/>
    <cellStyle name="20% - Accent5 10 7 4 2" xfId="16997"/>
    <cellStyle name="20% - Accent5 10 7 4 2 2" xfId="16998"/>
    <cellStyle name="20% - Accent5 10 7 4 3" xfId="16999"/>
    <cellStyle name="20% - Accent5 10 7 5" xfId="17000"/>
    <cellStyle name="20% - Accent5 10 7 5 2" xfId="17001"/>
    <cellStyle name="20% - Accent5 10 7 6" xfId="17002"/>
    <cellStyle name="20% - Accent5 10 7 7" xfId="17003"/>
    <cellStyle name="20% - Accent5 10 7 8" xfId="17004"/>
    <cellStyle name="20% - Accent5 10 7 9" xfId="17005"/>
    <cellStyle name="20% - Accent5 10 7_PNF Disclosure Summary 063011" xfId="17006"/>
    <cellStyle name="20% - Accent5 10 8" xfId="17007"/>
    <cellStyle name="20% - Accent5 10 8 10" xfId="17008"/>
    <cellStyle name="20% - Accent5 10 8 11" xfId="17009"/>
    <cellStyle name="20% - Accent5 10 8 12" xfId="17010"/>
    <cellStyle name="20% - Accent5 10 8 13" xfId="17011"/>
    <cellStyle name="20% - Accent5 10 8 14" xfId="17012"/>
    <cellStyle name="20% - Accent5 10 8 15" xfId="17013"/>
    <cellStyle name="20% - Accent5 10 8 2" xfId="17014"/>
    <cellStyle name="20% - Accent5 10 8 2 2" xfId="17015"/>
    <cellStyle name="20% - Accent5 10 8 2 2 2" xfId="17016"/>
    <cellStyle name="20% - Accent5 10 8 2 3" xfId="17017"/>
    <cellStyle name="20% - Accent5 10 8 3" xfId="17018"/>
    <cellStyle name="20% - Accent5 10 8 3 2" xfId="17019"/>
    <cellStyle name="20% - Accent5 10 8 3 2 2" xfId="17020"/>
    <cellStyle name="20% - Accent5 10 8 3 3" xfId="17021"/>
    <cellStyle name="20% - Accent5 10 8 4" xfId="17022"/>
    <cellStyle name="20% - Accent5 10 8 4 2" xfId="17023"/>
    <cellStyle name="20% - Accent5 10 8 5" xfId="17024"/>
    <cellStyle name="20% - Accent5 10 8 6" xfId="17025"/>
    <cellStyle name="20% - Accent5 10 8 7" xfId="17026"/>
    <cellStyle name="20% - Accent5 10 8 8" xfId="17027"/>
    <cellStyle name="20% - Accent5 10 8 9" xfId="17028"/>
    <cellStyle name="20% - Accent5 10 8_PNF Disclosure Summary 063011" xfId="17029"/>
    <cellStyle name="20% - Accent5 10 9" xfId="17030"/>
    <cellStyle name="20% - Accent5 10 9 2" xfId="17031"/>
    <cellStyle name="20% - Accent5 10 9 2 2" xfId="17032"/>
    <cellStyle name="20% - Accent5 10 9 3" xfId="17033"/>
    <cellStyle name="20% - Accent5 10_PNF Disclosure Summary 063011" xfId="17034"/>
    <cellStyle name="20% - Accent5 11" xfId="17035"/>
    <cellStyle name="20% - Accent5 11 10" xfId="17036"/>
    <cellStyle name="20% - Accent5 11 10 2" xfId="17037"/>
    <cellStyle name="20% - Accent5 11 10 2 2" xfId="17038"/>
    <cellStyle name="20% - Accent5 11 10 3" xfId="17039"/>
    <cellStyle name="20% - Accent5 11 11" xfId="17040"/>
    <cellStyle name="20% - Accent5 11 11 2" xfId="17041"/>
    <cellStyle name="20% - Accent5 11 12" xfId="17042"/>
    <cellStyle name="20% - Accent5 11 13" xfId="17043"/>
    <cellStyle name="20% - Accent5 11 14" xfId="17044"/>
    <cellStyle name="20% - Accent5 11 15" xfId="17045"/>
    <cellStyle name="20% - Accent5 11 16" xfId="17046"/>
    <cellStyle name="20% - Accent5 11 17" xfId="17047"/>
    <cellStyle name="20% - Accent5 11 18" xfId="17048"/>
    <cellStyle name="20% - Accent5 11 19" xfId="17049"/>
    <cellStyle name="20% - Accent5 11 2" xfId="17050"/>
    <cellStyle name="20% - Accent5 11 2 10" xfId="17051"/>
    <cellStyle name="20% - Accent5 11 2 11" xfId="17052"/>
    <cellStyle name="20% - Accent5 11 2 12" xfId="17053"/>
    <cellStyle name="20% - Accent5 11 2 13" xfId="17054"/>
    <cellStyle name="20% - Accent5 11 2 14" xfId="17055"/>
    <cellStyle name="20% - Accent5 11 2 15" xfId="17056"/>
    <cellStyle name="20% - Accent5 11 2 16" xfId="17057"/>
    <cellStyle name="20% - Accent5 11 2 2" xfId="17058"/>
    <cellStyle name="20% - Accent5 11 2 2 10" xfId="17059"/>
    <cellStyle name="20% - Accent5 11 2 2 11" xfId="17060"/>
    <cellStyle name="20% - Accent5 11 2 2 12" xfId="17061"/>
    <cellStyle name="20% - Accent5 11 2 2 13" xfId="17062"/>
    <cellStyle name="20% - Accent5 11 2 2 14" xfId="17063"/>
    <cellStyle name="20% - Accent5 11 2 2 15" xfId="17064"/>
    <cellStyle name="20% - Accent5 11 2 2 2" xfId="17065"/>
    <cellStyle name="20% - Accent5 11 2 2 2 2" xfId="17066"/>
    <cellStyle name="20% - Accent5 11 2 2 2 2 2" xfId="17067"/>
    <cellStyle name="20% - Accent5 11 2 2 2 3" xfId="17068"/>
    <cellStyle name="20% - Accent5 11 2 2 3" xfId="17069"/>
    <cellStyle name="20% - Accent5 11 2 2 3 2" xfId="17070"/>
    <cellStyle name="20% - Accent5 11 2 2 3 2 2" xfId="17071"/>
    <cellStyle name="20% - Accent5 11 2 2 3 3" xfId="17072"/>
    <cellStyle name="20% - Accent5 11 2 2 4" xfId="17073"/>
    <cellStyle name="20% - Accent5 11 2 2 4 2" xfId="17074"/>
    <cellStyle name="20% - Accent5 11 2 2 5" xfId="17075"/>
    <cellStyle name="20% - Accent5 11 2 2 6" xfId="17076"/>
    <cellStyle name="20% - Accent5 11 2 2 7" xfId="17077"/>
    <cellStyle name="20% - Accent5 11 2 2 8" xfId="17078"/>
    <cellStyle name="20% - Accent5 11 2 2 9" xfId="17079"/>
    <cellStyle name="20% - Accent5 11 2 2_PNF Disclosure Summary 063011" xfId="17080"/>
    <cellStyle name="20% - Accent5 11 2 3" xfId="17081"/>
    <cellStyle name="20% - Accent5 11 2 3 2" xfId="17082"/>
    <cellStyle name="20% - Accent5 11 2 3 2 2" xfId="17083"/>
    <cellStyle name="20% - Accent5 11 2 3 3" xfId="17084"/>
    <cellStyle name="20% - Accent5 11 2 4" xfId="17085"/>
    <cellStyle name="20% - Accent5 11 2 4 2" xfId="17086"/>
    <cellStyle name="20% - Accent5 11 2 4 2 2" xfId="17087"/>
    <cellStyle name="20% - Accent5 11 2 4 3" xfId="17088"/>
    <cellStyle name="20% - Accent5 11 2 5" xfId="17089"/>
    <cellStyle name="20% - Accent5 11 2 5 2" xfId="17090"/>
    <cellStyle name="20% - Accent5 11 2 6" xfId="17091"/>
    <cellStyle name="20% - Accent5 11 2 7" xfId="17092"/>
    <cellStyle name="20% - Accent5 11 2 8" xfId="17093"/>
    <cellStyle name="20% - Accent5 11 2 9" xfId="17094"/>
    <cellStyle name="20% - Accent5 11 2_PNF Disclosure Summary 063011" xfId="17095"/>
    <cellStyle name="20% - Accent5 11 20" xfId="17096"/>
    <cellStyle name="20% - Accent5 11 21" xfId="17097"/>
    <cellStyle name="20% - Accent5 11 22" xfId="17098"/>
    <cellStyle name="20% - Accent5 11 3" xfId="17099"/>
    <cellStyle name="20% - Accent5 11 3 10" xfId="17100"/>
    <cellStyle name="20% - Accent5 11 3 11" xfId="17101"/>
    <cellStyle name="20% - Accent5 11 3 12" xfId="17102"/>
    <cellStyle name="20% - Accent5 11 3 13" xfId="17103"/>
    <cellStyle name="20% - Accent5 11 3 14" xfId="17104"/>
    <cellStyle name="20% - Accent5 11 3 15" xfId="17105"/>
    <cellStyle name="20% - Accent5 11 3 16" xfId="17106"/>
    <cellStyle name="20% - Accent5 11 3 2" xfId="17107"/>
    <cellStyle name="20% - Accent5 11 3 2 10" xfId="17108"/>
    <cellStyle name="20% - Accent5 11 3 2 11" xfId="17109"/>
    <cellStyle name="20% - Accent5 11 3 2 12" xfId="17110"/>
    <cellStyle name="20% - Accent5 11 3 2 13" xfId="17111"/>
    <cellStyle name="20% - Accent5 11 3 2 14" xfId="17112"/>
    <cellStyle name="20% - Accent5 11 3 2 15" xfId="17113"/>
    <cellStyle name="20% - Accent5 11 3 2 2" xfId="17114"/>
    <cellStyle name="20% - Accent5 11 3 2 2 2" xfId="17115"/>
    <cellStyle name="20% - Accent5 11 3 2 2 2 2" xfId="17116"/>
    <cellStyle name="20% - Accent5 11 3 2 2 3" xfId="17117"/>
    <cellStyle name="20% - Accent5 11 3 2 3" xfId="17118"/>
    <cellStyle name="20% - Accent5 11 3 2 3 2" xfId="17119"/>
    <cellStyle name="20% - Accent5 11 3 2 3 2 2" xfId="17120"/>
    <cellStyle name="20% - Accent5 11 3 2 3 3" xfId="17121"/>
    <cellStyle name="20% - Accent5 11 3 2 4" xfId="17122"/>
    <cellStyle name="20% - Accent5 11 3 2 4 2" xfId="17123"/>
    <cellStyle name="20% - Accent5 11 3 2 5" xfId="17124"/>
    <cellStyle name="20% - Accent5 11 3 2 6" xfId="17125"/>
    <cellStyle name="20% - Accent5 11 3 2 7" xfId="17126"/>
    <cellStyle name="20% - Accent5 11 3 2 8" xfId="17127"/>
    <cellStyle name="20% - Accent5 11 3 2 9" xfId="17128"/>
    <cellStyle name="20% - Accent5 11 3 2_PNF Disclosure Summary 063011" xfId="17129"/>
    <cellStyle name="20% - Accent5 11 3 3" xfId="17130"/>
    <cellStyle name="20% - Accent5 11 3 3 2" xfId="17131"/>
    <cellStyle name="20% - Accent5 11 3 3 2 2" xfId="17132"/>
    <cellStyle name="20% - Accent5 11 3 3 3" xfId="17133"/>
    <cellStyle name="20% - Accent5 11 3 4" xfId="17134"/>
    <cellStyle name="20% - Accent5 11 3 4 2" xfId="17135"/>
    <cellStyle name="20% - Accent5 11 3 4 2 2" xfId="17136"/>
    <cellStyle name="20% - Accent5 11 3 4 3" xfId="17137"/>
    <cellStyle name="20% - Accent5 11 3 5" xfId="17138"/>
    <cellStyle name="20% - Accent5 11 3 5 2" xfId="17139"/>
    <cellStyle name="20% - Accent5 11 3 6" xfId="17140"/>
    <cellStyle name="20% - Accent5 11 3 7" xfId="17141"/>
    <cellStyle name="20% - Accent5 11 3 8" xfId="17142"/>
    <cellStyle name="20% - Accent5 11 3 9" xfId="17143"/>
    <cellStyle name="20% - Accent5 11 3_PNF Disclosure Summary 063011" xfId="17144"/>
    <cellStyle name="20% - Accent5 11 4" xfId="17145"/>
    <cellStyle name="20% - Accent5 11 4 10" xfId="17146"/>
    <cellStyle name="20% - Accent5 11 4 11" xfId="17147"/>
    <cellStyle name="20% - Accent5 11 4 12" xfId="17148"/>
    <cellStyle name="20% - Accent5 11 4 13" xfId="17149"/>
    <cellStyle name="20% - Accent5 11 4 14" xfId="17150"/>
    <cellStyle name="20% - Accent5 11 4 15" xfId="17151"/>
    <cellStyle name="20% - Accent5 11 4 16" xfId="17152"/>
    <cellStyle name="20% - Accent5 11 4 2" xfId="17153"/>
    <cellStyle name="20% - Accent5 11 4 2 10" xfId="17154"/>
    <cellStyle name="20% - Accent5 11 4 2 11" xfId="17155"/>
    <cellStyle name="20% - Accent5 11 4 2 12" xfId="17156"/>
    <cellStyle name="20% - Accent5 11 4 2 13" xfId="17157"/>
    <cellStyle name="20% - Accent5 11 4 2 14" xfId="17158"/>
    <cellStyle name="20% - Accent5 11 4 2 15" xfId="17159"/>
    <cellStyle name="20% - Accent5 11 4 2 2" xfId="17160"/>
    <cellStyle name="20% - Accent5 11 4 2 2 2" xfId="17161"/>
    <cellStyle name="20% - Accent5 11 4 2 2 2 2" xfId="17162"/>
    <cellStyle name="20% - Accent5 11 4 2 2 3" xfId="17163"/>
    <cellStyle name="20% - Accent5 11 4 2 3" xfId="17164"/>
    <cellStyle name="20% - Accent5 11 4 2 3 2" xfId="17165"/>
    <cellStyle name="20% - Accent5 11 4 2 3 2 2" xfId="17166"/>
    <cellStyle name="20% - Accent5 11 4 2 3 3" xfId="17167"/>
    <cellStyle name="20% - Accent5 11 4 2 4" xfId="17168"/>
    <cellStyle name="20% - Accent5 11 4 2 4 2" xfId="17169"/>
    <cellStyle name="20% - Accent5 11 4 2 5" xfId="17170"/>
    <cellStyle name="20% - Accent5 11 4 2 6" xfId="17171"/>
    <cellStyle name="20% - Accent5 11 4 2 7" xfId="17172"/>
    <cellStyle name="20% - Accent5 11 4 2 8" xfId="17173"/>
    <cellStyle name="20% - Accent5 11 4 2 9" xfId="17174"/>
    <cellStyle name="20% - Accent5 11 4 2_PNF Disclosure Summary 063011" xfId="17175"/>
    <cellStyle name="20% - Accent5 11 4 3" xfId="17176"/>
    <cellStyle name="20% - Accent5 11 4 3 2" xfId="17177"/>
    <cellStyle name="20% - Accent5 11 4 3 2 2" xfId="17178"/>
    <cellStyle name="20% - Accent5 11 4 3 3" xfId="17179"/>
    <cellStyle name="20% - Accent5 11 4 4" xfId="17180"/>
    <cellStyle name="20% - Accent5 11 4 4 2" xfId="17181"/>
    <cellStyle name="20% - Accent5 11 4 4 2 2" xfId="17182"/>
    <cellStyle name="20% - Accent5 11 4 4 3" xfId="17183"/>
    <cellStyle name="20% - Accent5 11 4 5" xfId="17184"/>
    <cellStyle name="20% - Accent5 11 4 5 2" xfId="17185"/>
    <cellStyle name="20% - Accent5 11 4 6" xfId="17186"/>
    <cellStyle name="20% - Accent5 11 4 7" xfId="17187"/>
    <cellStyle name="20% - Accent5 11 4 8" xfId="17188"/>
    <cellStyle name="20% - Accent5 11 4 9" xfId="17189"/>
    <cellStyle name="20% - Accent5 11 4_PNF Disclosure Summary 063011" xfId="17190"/>
    <cellStyle name="20% - Accent5 11 5" xfId="17191"/>
    <cellStyle name="20% - Accent5 11 5 10" xfId="17192"/>
    <cellStyle name="20% - Accent5 11 5 11" xfId="17193"/>
    <cellStyle name="20% - Accent5 11 5 12" xfId="17194"/>
    <cellStyle name="20% - Accent5 11 5 13" xfId="17195"/>
    <cellStyle name="20% - Accent5 11 5 14" xfId="17196"/>
    <cellStyle name="20% - Accent5 11 5 15" xfId="17197"/>
    <cellStyle name="20% - Accent5 11 5 16" xfId="17198"/>
    <cellStyle name="20% - Accent5 11 5 2" xfId="17199"/>
    <cellStyle name="20% - Accent5 11 5 2 10" xfId="17200"/>
    <cellStyle name="20% - Accent5 11 5 2 11" xfId="17201"/>
    <cellStyle name="20% - Accent5 11 5 2 12" xfId="17202"/>
    <cellStyle name="20% - Accent5 11 5 2 13" xfId="17203"/>
    <cellStyle name="20% - Accent5 11 5 2 14" xfId="17204"/>
    <cellStyle name="20% - Accent5 11 5 2 15" xfId="17205"/>
    <cellStyle name="20% - Accent5 11 5 2 2" xfId="17206"/>
    <cellStyle name="20% - Accent5 11 5 2 2 2" xfId="17207"/>
    <cellStyle name="20% - Accent5 11 5 2 2 2 2" xfId="17208"/>
    <cellStyle name="20% - Accent5 11 5 2 2 3" xfId="17209"/>
    <cellStyle name="20% - Accent5 11 5 2 3" xfId="17210"/>
    <cellStyle name="20% - Accent5 11 5 2 3 2" xfId="17211"/>
    <cellStyle name="20% - Accent5 11 5 2 3 2 2" xfId="17212"/>
    <cellStyle name="20% - Accent5 11 5 2 3 3" xfId="17213"/>
    <cellStyle name="20% - Accent5 11 5 2 4" xfId="17214"/>
    <cellStyle name="20% - Accent5 11 5 2 4 2" xfId="17215"/>
    <cellStyle name="20% - Accent5 11 5 2 5" xfId="17216"/>
    <cellStyle name="20% - Accent5 11 5 2 6" xfId="17217"/>
    <cellStyle name="20% - Accent5 11 5 2 7" xfId="17218"/>
    <cellStyle name="20% - Accent5 11 5 2 8" xfId="17219"/>
    <cellStyle name="20% - Accent5 11 5 2 9" xfId="17220"/>
    <cellStyle name="20% - Accent5 11 5 2_PNF Disclosure Summary 063011" xfId="17221"/>
    <cellStyle name="20% - Accent5 11 5 3" xfId="17222"/>
    <cellStyle name="20% - Accent5 11 5 3 2" xfId="17223"/>
    <cellStyle name="20% - Accent5 11 5 3 2 2" xfId="17224"/>
    <cellStyle name="20% - Accent5 11 5 3 3" xfId="17225"/>
    <cellStyle name="20% - Accent5 11 5 4" xfId="17226"/>
    <cellStyle name="20% - Accent5 11 5 4 2" xfId="17227"/>
    <cellStyle name="20% - Accent5 11 5 4 2 2" xfId="17228"/>
    <cellStyle name="20% - Accent5 11 5 4 3" xfId="17229"/>
    <cellStyle name="20% - Accent5 11 5 5" xfId="17230"/>
    <cellStyle name="20% - Accent5 11 5 5 2" xfId="17231"/>
    <cellStyle name="20% - Accent5 11 5 6" xfId="17232"/>
    <cellStyle name="20% - Accent5 11 5 7" xfId="17233"/>
    <cellStyle name="20% - Accent5 11 5 8" xfId="17234"/>
    <cellStyle name="20% - Accent5 11 5 9" xfId="17235"/>
    <cellStyle name="20% - Accent5 11 5_PNF Disclosure Summary 063011" xfId="17236"/>
    <cellStyle name="20% - Accent5 11 6" xfId="17237"/>
    <cellStyle name="20% - Accent5 11 6 10" xfId="17238"/>
    <cellStyle name="20% - Accent5 11 6 11" xfId="17239"/>
    <cellStyle name="20% - Accent5 11 6 12" xfId="17240"/>
    <cellStyle name="20% - Accent5 11 6 13" xfId="17241"/>
    <cellStyle name="20% - Accent5 11 6 14" xfId="17242"/>
    <cellStyle name="20% - Accent5 11 6 15" xfId="17243"/>
    <cellStyle name="20% - Accent5 11 6 16" xfId="17244"/>
    <cellStyle name="20% - Accent5 11 6 2" xfId="17245"/>
    <cellStyle name="20% - Accent5 11 6 2 10" xfId="17246"/>
    <cellStyle name="20% - Accent5 11 6 2 11" xfId="17247"/>
    <cellStyle name="20% - Accent5 11 6 2 12" xfId="17248"/>
    <cellStyle name="20% - Accent5 11 6 2 13" xfId="17249"/>
    <cellStyle name="20% - Accent5 11 6 2 14" xfId="17250"/>
    <cellStyle name="20% - Accent5 11 6 2 15" xfId="17251"/>
    <cellStyle name="20% - Accent5 11 6 2 2" xfId="17252"/>
    <cellStyle name="20% - Accent5 11 6 2 2 2" xfId="17253"/>
    <cellStyle name="20% - Accent5 11 6 2 2 2 2" xfId="17254"/>
    <cellStyle name="20% - Accent5 11 6 2 2 3" xfId="17255"/>
    <cellStyle name="20% - Accent5 11 6 2 3" xfId="17256"/>
    <cellStyle name="20% - Accent5 11 6 2 3 2" xfId="17257"/>
    <cellStyle name="20% - Accent5 11 6 2 3 2 2" xfId="17258"/>
    <cellStyle name="20% - Accent5 11 6 2 3 3" xfId="17259"/>
    <cellStyle name="20% - Accent5 11 6 2 4" xfId="17260"/>
    <cellStyle name="20% - Accent5 11 6 2 4 2" xfId="17261"/>
    <cellStyle name="20% - Accent5 11 6 2 5" xfId="17262"/>
    <cellStyle name="20% - Accent5 11 6 2 6" xfId="17263"/>
    <cellStyle name="20% - Accent5 11 6 2 7" xfId="17264"/>
    <cellStyle name="20% - Accent5 11 6 2 8" xfId="17265"/>
    <cellStyle name="20% - Accent5 11 6 2 9" xfId="17266"/>
    <cellStyle name="20% - Accent5 11 6 2_PNF Disclosure Summary 063011" xfId="17267"/>
    <cellStyle name="20% - Accent5 11 6 3" xfId="17268"/>
    <cellStyle name="20% - Accent5 11 6 3 2" xfId="17269"/>
    <cellStyle name="20% - Accent5 11 6 3 2 2" xfId="17270"/>
    <cellStyle name="20% - Accent5 11 6 3 3" xfId="17271"/>
    <cellStyle name="20% - Accent5 11 6 4" xfId="17272"/>
    <cellStyle name="20% - Accent5 11 6 4 2" xfId="17273"/>
    <cellStyle name="20% - Accent5 11 6 4 2 2" xfId="17274"/>
    <cellStyle name="20% - Accent5 11 6 4 3" xfId="17275"/>
    <cellStyle name="20% - Accent5 11 6 5" xfId="17276"/>
    <cellStyle name="20% - Accent5 11 6 5 2" xfId="17277"/>
    <cellStyle name="20% - Accent5 11 6 6" xfId="17278"/>
    <cellStyle name="20% - Accent5 11 6 7" xfId="17279"/>
    <cellStyle name="20% - Accent5 11 6 8" xfId="17280"/>
    <cellStyle name="20% - Accent5 11 6 9" xfId="17281"/>
    <cellStyle name="20% - Accent5 11 6_PNF Disclosure Summary 063011" xfId="17282"/>
    <cellStyle name="20% - Accent5 11 7" xfId="17283"/>
    <cellStyle name="20% - Accent5 11 7 10" xfId="17284"/>
    <cellStyle name="20% - Accent5 11 7 11" xfId="17285"/>
    <cellStyle name="20% - Accent5 11 7 12" xfId="17286"/>
    <cellStyle name="20% - Accent5 11 7 13" xfId="17287"/>
    <cellStyle name="20% - Accent5 11 7 14" xfId="17288"/>
    <cellStyle name="20% - Accent5 11 7 15" xfId="17289"/>
    <cellStyle name="20% - Accent5 11 7 16" xfId="17290"/>
    <cellStyle name="20% - Accent5 11 7 2" xfId="17291"/>
    <cellStyle name="20% - Accent5 11 7 2 10" xfId="17292"/>
    <cellStyle name="20% - Accent5 11 7 2 11" xfId="17293"/>
    <cellStyle name="20% - Accent5 11 7 2 12" xfId="17294"/>
    <cellStyle name="20% - Accent5 11 7 2 13" xfId="17295"/>
    <cellStyle name="20% - Accent5 11 7 2 14" xfId="17296"/>
    <cellStyle name="20% - Accent5 11 7 2 15" xfId="17297"/>
    <cellStyle name="20% - Accent5 11 7 2 2" xfId="17298"/>
    <cellStyle name="20% - Accent5 11 7 2 2 2" xfId="17299"/>
    <cellStyle name="20% - Accent5 11 7 2 2 2 2" xfId="17300"/>
    <cellStyle name="20% - Accent5 11 7 2 2 3" xfId="17301"/>
    <cellStyle name="20% - Accent5 11 7 2 3" xfId="17302"/>
    <cellStyle name="20% - Accent5 11 7 2 3 2" xfId="17303"/>
    <cellStyle name="20% - Accent5 11 7 2 3 2 2" xfId="17304"/>
    <cellStyle name="20% - Accent5 11 7 2 3 3" xfId="17305"/>
    <cellStyle name="20% - Accent5 11 7 2 4" xfId="17306"/>
    <cellStyle name="20% - Accent5 11 7 2 4 2" xfId="17307"/>
    <cellStyle name="20% - Accent5 11 7 2 5" xfId="17308"/>
    <cellStyle name="20% - Accent5 11 7 2 6" xfId="17309"/>
    <cellStyle name="20% - Accent5 11 7 2 7" xfId="17310"/>
    <cellStyle name="20% - Accent5 11 7 2 8" xfId="17311"/>
    <cellStyle name="20% - Accent5 11 7 2 9" xfId="17312"/>
    <cellStyle name="20% - Accent5 11 7 2_PNF Disclosure Summary 063011" xfId="17313"/>
    <cellStyle name="20% - Accent5 11 7 3" xfId="17314"/>
    <cellStyle name="20% - Accent5 11 7 3 2" xfId="17315"/>
    <cellStyle name="20% - Accent5 11 7 3 2 2" xfId="17316"/>
    <cellStyle name="20% - Accent5 11 7 3 3" xfId="17317"/>
    <cellStyle name="20% - Accent5 11 7 4" xfId="17318"/>
    <cellStyle name="20% - Accent5 11 7 4 2" xfId="17319"/>
    <cellStyle name="20% - Accent5 11 7 4 2 2" xfId="17320"/>
    <cellStyle name="20% - Accent5 11 7 4 3" xfId="17321"/>
    <cellStyle name="20% - Accent5 11 7 5" xfId="17322"/>
    <cellStyle name="20% - Accent5 11 7 5 2" xfId="17323"/>
    <cellStyle name="20% - Accent5 11 7 6" xfId="17324"/>
    <cellStyle name="20% - Accent5 11 7 7" xfId="17325"/>
    <cellStyle name="20% - Accent5 11 7 8" xfId="17326"/>
    <cellStyle name="20% - Accent5 11 7 9" xfId="17327"/>
    <cellStyle name="20% - Accent5 11 7_PNF Disclosure Summary 063011" xfId="17328"/>
    <cellStyle name="20% - Accent5 11 8" xfId="17329"/>
    <cellStyle name="20% - Accent5 11 8 10" xfId="17330"/>
    <cellStyle name="20% - Accent5 11 8 11" xfId="17331"/>
    <cellStyle name="20% - Accent5 11 8 12" xfId="17332"/>
    <cellStyle name="20% - Accent5 11 8 13" xfId="17333"/>
    <cellStyle name="20% - Accent5 11 8 14" xfId="17334"/>
    <cellStyle name="20% - Accent5 11 8 15" xfId="17335"/>
    <cellStyle name="20% - Accent5 11 8 2" xfId="17336"/>
    <cellStyle name="20% - Accent5 11 8 2 2" xfId="17337"/>
    <cellStyle name="20% - Accent5 11 8 2 2 2" xfId="17338"/>
    <cellStyle name="20% - Accent5 11 8 2 3" xfId="17339"/>
    <cellStyle name="20% - Accent5 11 8 3" xfId="17340"/>
    <cellStyle name="20% - Accent5 11 8 3 2" xfId="17341"/>
    <cellStyle name="20% - Accent5 11 8 3 2 2" xfId="17342"/>
    <cellStyle name="20% - Accent5 11 8 3 3" xfId="17343"/>
    <cellStyle name="20% - Accent5 11 8 4" xfId="17344"/>
    <cellStyle name="20% - Accent5 11 8 4 2" xfId="17345"/>
    <cellStyle name="20% - Accent5 11 8 5" xfId="17346"/>
    <cellStyle name="20% - Accent5 11 8 6" xfId="17347"/>
    <cellStyle name="20% - Accent5 11 8 7" xfId="17348"/>
    <cellStyle name="20% - Accent5 11 8 8" xfId="17349"/>
    <cellStyle name="20% - Accent5 11 8 9" xfId="17350"/>
    <cellStyle name="20% - Accent5 11 8_PNF Disclosure Summary 063011" xfId="17351"/>
    <cellStyle name="20% - Accent5 11 9" xfId="17352"/>
    <cellStyle name="20% - Accent5 11 9 2" xfId="17353"/>
    <cellStyle name="20% - Accent5 11 9 2 2" xfId="17354"/>
    <cellStyle name="20% - Accent5 11 9 3" xfId="17355"/>
    <cellStyle name="20% - Accent5 11_PNF Disclosure Summary 063011" xfId="17356"/>
    <cellStyle name="20% - Accent5 12" xfId="17357"/>
    <cellStyle name="20% - Accent5 12 10" xfId="17358"/>
    <cellStyle name="20% - Accent5 12 10 2" xfId="17359"/>
    <cellStyle name="20% - Accent5 12 10 2 2" xfId="17360"/>
    <cellStyle name="20% - Accent5 12 10 3" xfId="17361"/>
    <cellStyle name="20% - Accent5 12 11" xfId="17362"/>
    <cellStyle name="20% - Accent5 12 11 2" xfId="17363"/>
    <cellStyle name="20% - Accent5 12 12" xfId="17364"/>
    <cellStyle name="20% - Accent5 12 13" xfId="17365"/>
    <cellStyle name="20% - Accent5 12 14" xfId="17366"/>
    <cellStyle name="20% - Accent5 12 15" xfId="17367"/>
    <cellStyle name="20% - Accent5 12 16" xfId="17368"/>
    <cellStyle name="20% - Accent5 12 17" xfId="17369"/>
    <cellStyle name="20% - Accent5 12 18" xfId="17370"/>
    <cellStyle name="20% - Accent5 12 19" xfId="17371"/>
    <cellStyle name="20% - Accent5 12 2" xfId="17372"/>
    <cellStyle name="20% - Accent5 12 2 10" xfId="17373"/>
    <cellStyle name="20% - Accent5 12 2 11" xfId="17374"/>
    <cellStyle name="20% - Accent5 12 2 12" xfId="17375"/>
    <cellStyle name="20% - Accent5 12 2 13" xfId="17376"/>
    <cellStyle name="20% - Accent5 12 2 14" xfId="17377"/>
    <cellStyle name="20% - Accent5 12 2 15" xfId="17378"/>
    <cellStyle name="20% - Accent5 12 2 16" xfId="17379"/>
    <cellStyle name="20% - Accent5 12 2 2" xfId="17380"/>
    <cellStyle name="20% - Accent5 12 2 2 10" xfId="17381"/>
    <cellStyle name="20% - Accent5 12 2 2 11" xfId="17382"/>
    <cellStyle name="20% - Accent5 12 2 2 12" xfId="17383"/>
    <cellStyle name="20% - Accent5 12 2 2 13" xfId="17384"/>
    <cellStyle name="20% - Accent5 12 2 2 14" xfId="17385"/>
    <cellStyle name="20% - Accent5 12 2 2 15" xfId="17386"/>
    <cellStyle name="20% - Accent5 12 2 2 2" xfId="17387"/>
    <cellStyle name="20% - Accent5 12 2 2 2 2" xfId="17388"/>
    <cellStyle name="20% - Accent5 12 2 2 2 2 2" xfId="17389"/>
    <cellStyle name="20% - Accent5 12 2 2 2 3" xfId="17390"/>
    <cellStyle name="20% - Accent5 12 2 2 3" xfId="17391"/>
    <cellStyle name="20% - Accent5 12 2 2 3 2" xfId="17392"/>
    <cellStyle name="20% - Accent5 12 2 2 3 2 2" xfId="17393"/>
    <cellStyle name="20% - Accent5 12 2 2 3 3" xfId="17394"/>
    <cellStyle name="20% - Accent5 12 2 2 4" xfId="17395"/>
    <cellStyle name="20% - Accent5 12 2 2 4 2" xfId="17396"/>
    <cellStyle name="20% - Accent5 12 2 2 5" xfId="17397"/>
    <cellStyle name="20% - Accent5 12 2 2 6" xfId="17398"/>
    <cellStyle name="20% - Accent5 12 2 2 7" xfId="17399"/>
    <cellStyle name="20% - Accent5 12 2 2 8" xfId="17400"/>
    <cellStyle name="20% - Accent5 12 2 2 9" xfId="17401"/>
    <cellStyle name="20% - Accent5 12 2 2_PNF Disclosure Summary 063011" xfId="17402"/>
    <cellStyle name="20% - Accent5 12 2 3" xfId="17403"/>
    <cellStyle name="20% - Accent5 12 2 3 2" xfId="17404"/>
    <cellStyle name="20% - Accent5 12 2 3 2 2" xfId="17405"/>
    <cellStyle name="20% - Accent5 12 2 3 3" xfId="17406"/>
    <cellStyle name="20% - Accent5 12 2 4" xfId="17407"/>
    <cellStyle name="20% - Accent5 12 2 4 2" xfId="17408"/>
    <cellStyle name="20% - Accent5 12 2 4 2 2" xfId="17409"/>
    <cellStyle name="20% - Accent5 12 2 4 3" xfId="17410"/>
    <cellStyle name="20% - Accent5 12 2 5" xfId="17411"/>
    <cellStyle name="20% - Accent5 12 2 5 2" xfId="17412"/>
    <cellStyle name="20% - Accent5 12 2 6" xfId="17413"/>
    <cellStyle name="20% - Accent5 12 2 7" xfId="17414"/>
    <cellStyle name="20% - Accent5 12 2 8" xfId="17415"/>
    <cellStyle name="20% - Accent5 12 2 9" xfId="17416"/>
    <cellStyle name="20% - Accent5 12 2_PNF Disclosure Summary 063011" xfId="17417"/>
    <cellStyle name="20% - Accent5 12 20" xfId="17418"/>
    <cellStyle name="20% - Accent5 12 21" xfId="17419"/>
    <cellStyle name="20% - Accent5 12 22" xfId="17420"/>
    <cellStyle name="20% - Accent5 12 3" xfId="17421"/>
    <cellStyle name="20% - Accent5 12 3 10" xfId="17422"/>
    <cellStyle name="20% - Accent5 12 3 11" xfId="17423"/>
    <cellStyle name="20% - Accent5 12 3 12" xfId="17424"/>
    <cellStyle name="20% - Accent5 12 3 13" xfId="17425"/>
    <cellStyle name="20% - Accent5 12 3 14" xfId="17426"/>
    <cellStyle name="20% - Accent5 12 3 15" xfId="17427"/>
    <cellStyle name="20% - Accent5 12 3 16" xfId="17428"/>
    <cellStyle name="20% - Accent5 12 3 2" xfId="17429"/>
    <cellStyle name="20% - Accent5 12 3 2 10" xfId="17430"/>
    <cellStyle name="20% - Accent5 12 3 2 11" xfId="17431"/>
    <cellStyle name="20% - Accent5 12 3 2 12" xfId="17432"/>
    <cellStyle name="20% - Accent5 12 3 2 13" xfId="17433"/>
    <cellStyle name="20% - Accent5 12 3 2 14" xfId="17434"/>
    <cellStyle name="20% - Accent5 12 3 2 15" xfId="17435"/>
    <cellStyle name="20% - Accent5 12 3 2 2" xfId="17436"/>
    <cellStyle name="20% - Accent5 12 3 2 2 2" xfId="17437"/>
    <cellStyle name="20% - Accent5 12 3 2 2 2 2" xfId="17438"/>
    <cellStyle name="20% - Accent5 12 3 2 2 3" xfId="17439"/>
    <cellStyle name="20% - Accent5 12 3 2 3" xfId="17440"/>
    <cellStyle name="20% - Accent5 12 3 2 3 2" xfId="17441"/>
    <cellStyle name="20% - Accent5 12 3 2 3 2 2" xfId="17442"/>
    <cellStyle name="20% - Accent5 12 3 2 3 3" xfId="17443"/>
    <cellStyle name="20% - Accent5 12 3 2 4" xfId="17444"/>
    <cellStyle name="20% - Accent5 12 3 2 4 2" xfId="17445"/>
    <cellStyle name="20% - Accent5 12 3 2 5" xfId="17446"/>
    <cellStyle name="20% - Accent5 12 3 2 6" xfId="17447"/>
    <cellStyle name="20% - Accent5 12 3 2 7" xfId="17448"/>
    <cellStyle name="20% - Accent5 12 3 2 8" xfId="17449"/>
    <cellStyle name="20% - Accent5 12 3 2 9" xfId="17450"/>
    <cellStyle name="20% - Accent5 12 3 2_PNF Disclosure Summary 063011" xfId="17451"/>
    <cellStyle name="20% - Accent5 12 3 3" xfId="17452"/>
    <cellStyle name="20% - Accent5 12 3 3 2" xfId="17453"/>
    <cellStyle name="20% - Accent5 12 3 3 2 2" xfId="17454"/>
    <cellStyle name="20% - Accent5 12 3 3 3" xfId="17455"/>
    <cellStyle name="20% - Accent5 12 3 4" xfId="17456"/>
    <cellStyle name="20% - Accent5 12 3 4 2" xfId="17457"/>
    <cellStyle name="20% - Accent5 12 3 4 2 2" xfId="17458"/>
    <cellStyle name="20% - Accent5 12 3 4 3" xfId="17459"/>
    <cellStyle name="20% - Accent5 12 3 5" xfId="17460"/>
    <cellStyle name="20% - Accent5 12 3 5 2" xfId="17461"/>
    <cellStyle name="20% - Accent5 12 3 6" xfId="17462"/>
    <cellStyle name="20% - Accent5 12 3 7" xfId="17463"/>
    <cellStyle name="20% - Accent5 12 3 8" xfId="17464"/>
    <cellStyle name="20% - Accent5 12 3 9" xfId="17465"/>
    <cellStyle name="20% - Accent5 12 3_PNF Disclosure Summary 063011" xfId="17466"/>
    <cellStyle name="20% - Accent5 12 4" xfId="17467"/>
    <cellStyle name="20% - Accent5 12 4 10" xfId="17468"/>
    <cellStyle name="20% - Accent5 12 4 11" xfId="17469"/>
    <cellStyle name="20% - Accent5 12 4 12" xfId="17470"/>
    <cellStyle name="20% - Accent5 12 4 13" xfId="17471"/>
    <cellStyle name="20% - Accent5 12 4 14" xfId="17472"/>
    <cellStyle name="20% - Accent5 12 4 15" xfId="17473"/>
    <cellStyle name="20% - Accent5 12 4 16" xfId="17474"/>
    <cellStyle name="20% - Accent5 12 4 2" xfId="17475"/>
    <cellStyle name="20% - Accent5 12 4 2 10" xfId="17476"/>
    <cellStyle name="20% - Accent5 12 4 2 11" xfId="17477"/>
    <cellStyle name="20% - Accent5 12 4 2 12" xfId="17478"/>
    <cellStyle name="20% - Accent5 12 4 2 13" xfId="17479"/>
    <cellStyle name="20% - Accent5 12 4 2 14" xfId="17480"/>
    <cellStyle name="20% - Accent5 12 4 2 15" xfId="17481"/>
    <cellStyle name="20% - Accent5 12 4 2 2" xfId="17482"/>
    <cellStyle name="20% - Accent5 12 4 2 2 2" xfId="17483"/>
    <cellStyle name="20% - Accent5 12 4 2 2 2 2" xfId="17484"/>
    <cellStyle name="20% - Accent5 12 4 2 2 3" xfId="17485"/>
    <cellStyle name="20% - Accent5 12 4 2 3" xfId="17486"/>
    <cellStyle name="20% - Accent5 12 4 2 3 2" xfId="17487"/>
    <cellStyle name="20% - Accent5 12 4 2 3 2 2" xfId="17488"/>
    <cellStyle name="20% - Accent5 12 4 2 3 3" xfId="17489"/>
    <cellStyle name="20% - Accent5 12 4 2 4" xfId="17490"/>
    <cellStyle name="20% - Accent5 12 4 2 4 2" xfId="17491"/>
    <cellStyle name="20% - Accent5 12 4 2 5" xfId="17492"/>
    <cellStyle name="20% - Accent5 12 4 2 6" xfId="17493"/>
    <cellStyle name="20% - Accent5 12 4 2 7" xfId="17494"/>
    <cellStyle name="20% - Accent5 12 4 2 8" xfId="17495"/>
    <cellStyle name="20% - Accent5 12 4 2 9" xfId="17496"/>
    <cellStyle name="20% - Accent5 12 4 2_PNF Disclosure Summary 063011" xfId="17497"/>
    <cellStyle name="20% - Accent5 12 4 3" xfId="17498"/>
    <cellStyle name="20% - Accent5 12 4 3 2" xfId="17499"/>
    <cellStyle name="20% - Accent5 12 4 3 2 2" xfId="17500"/>
    <cellStyle name="20% - Accent5 12 4 3 3" xfId="17501"/>
    <cellStyle name="20% - Accent5 12 4 4" xfId="17502"/>
    <cellStyle name="20% - Accent5 12 4 4 2" xfId="17503"/>
    <cellStyle name="20% - Accent5 12 4 4 2 2" xfId="17504"/>
    <cellStyle name="20% - Accent5 12 4 4 3" xfId="17505"/>
    <cellStyle name="20% - Accent5 12 4 5" xfId="17506"/>
    <cellStyle name="20% - Accent5 12 4 5 2" xfId="17507"/>
    <cellStyle name="20% - Accent5 12 4 6" xfId="17508"/>
    <cellStyle name="20% - Accent5 12 4 7" xfId="17509"/>
    <cellStyle name="20% - Accent5 12 4 8" xfId="17510"/>
    <cellStyle name="20% - Accent5 12 4 9" xfId="17511"/>
    <cellStyle name="20% - Accent5 12 4_PNF Disclosure Summary 063011" xfId="17512"/>
    <cellStyle name="20% - Accent5 12 5" xfId="17513"/>
    <cellStyle name="20% - Accent5 12 5 10" xfId="17514"/>
    <cellStyle name="20% - Accent5 12 5 11" xfId="17515"/>
    <cellStyle name="20% - Accent5 12 5 12" xfId="17516"/>
    <cellStyle name="20% - Accent5 12 5 13" xfId="17517"/>
    <cellStyle name="20% - Accent5 12 5 14" xfId="17518"/>
    <cellStyle name="20% - Accent5 12 5 15" xfId="17519"/>
    <cellStyle name="20% - Accent5 12 5 16" xfId="17520"/>
    <cellStyle name="20% - Accent5 12 5 2" xfId="17521"/>
    <cellStyle name="20% - Accent5 12 5 2 10" xfId="17522"/>
    <cellStyle name="20% - Accent5 12 5 2 11" xfId="17523"/>
    <cellStyle name="20% - Accent5 12 5 2 12" xfId="17524"/>
    <cellStyle name="20% - Accent5 12 5 2 13" xfId="17525"/>
    <cellStyle name="20% - Accent5 12 5 2 14" xfId="17526"/>
    <cellStyle name="20% - Accent5 12 5 2 15" xfId="17527"/>
    <cellStyle name="20% - Accent5 12 5 2 2" xfId="17528"/>
    <cellStyle name="20% - Accent5 12 5 2 2 2" xfId="17529"/>
    <cellStyle name="20% - Accent5 12 5 2 2 2 2" xfId="17530"/>
    <cellStyle name="20% - Accent5 12 5 2 2 3" xfId="17531"/>
    <cellStyle name="20% - Accent5 12 5 2 3" xfId="17532"/>
    <cellStyle name="20% - Accent5 12 5 2 3 2" xfId="17533"/>
    <cellStyle name="20% - Accent5 12 5 2 3 2 2" xfId="17534"/>
    <cellStyle name="20% - Accent5 12 5 2 3 3" xfId="17535"/>
    <cellStyle name="20% - Accent5 12 5 2 4" xfId="17536"/>
    <cellStyle name="20% - Accent5 12 5 2 4 2" xfId="17537"/>
    <cellStyle name="20% - Accent5 12 5 2 5" xfId="17538"/>
    <cellStyle name="20% - Accent5 12 5 2 6" xfId="17539"/>
    <cellStyle name="20% - Accent5 12 5 2 7" xfId="17540"/>
    <cellStyle name="20% - Accent5 12 5 2 8" xfId="17541"/>
    <cellStyle name="20% - Accent5 12 5 2 9" xfId="17542"/>
    <cellStyle name="20% - Accent5 12 5 2_PNF Disclosure Summary 063011" xfId="17543"/>
    <cellStyle name="20% - Accent5 12 5 3" xfId="17544"/>
    <cellStyle name="20% - Accent5 12 5 3 2" xfId="17545"/>
    <cellStyle name="20% - Accent5 12 5 3 2 2" xfId="17546"/>
    <cellStyle name="20% - Accent5 12 5 3 3" xfId="17547"/>
    <cellStyle name="20% - Accent5 12 5 4" xfId="17548"/>
    <cellStyle name="20% - Accent5 12 5 4 2" xfId="17549"/>
    <cellStyle name="20% - Accent5 12 5 4 2 2" xfId="17550"/>
    <cellStyle name="20% - Accent5 12 5 4 3" xfId="17551"/>
    <cellStyle name="20% - Accent5 12 5 5" xfId="17552"/>
    <cellStyle name="20% - Accent5 12 5 5 2" xfId="17553"/>
    <cellStyle name="20% - Accent5 12 5 6" xfId="17554"/>
    <cellStyle name="20% - Accent5 12 5 7" xfId="17555"/>
    <cellStyle name="20% - Accent5 12 5 8" xfId="17556"/>
    <cellStyle name="20% - Accent5 12 5 9" xfId="17557"/>
    <cellStyle name="20% - Accent5 12 5_PNF Disclosure Summary 063011" xfId="17558"/>
    <cellStyle name="20% - Accent5 12 6" xfId="17559"/>
    <cellStyle name="20% - Accent5 12 6 10" xfId="17560"/>
    <cellStyle name="20% - Accent5 12 6 11" xfId="17561"/>
    <cellStyle name="20% - Accent5 12 6 12" xfId="17562"/>
    <cellStyle name="20% - Accent5 12 6 13" xfId="17563"/>
    <cellStyle name="20% - Accent5 12 6 14" xfId="17564"/>
    <cellStyle name="20% - Accent5 12 6 15" xfId="17565"/>
    <cellStyle name="20% - Accent5 12 6 16" xfId="17566"/>
    <cellStyle name="20% - Accent5 12 6 2" xfId="17567"/>
    <cellStyle name="20% - Accent5 12 6 2 10" xfId="17568"/>
    <cellStyle name="20% - Accent5 12 6 2 11" xfId="17569"/>
    <cellStyle name="20% - Accent5 12 6 2 12" xfId="17570"/>
    <cellStyle name="20% - Accent5 12 6 2 13" xfId="17571"/>
    <cellStyle name="20% - Accent5 12 6 2 14" xfId="17572"/>
    <cellStyle name="20% - Accent5 12 6 2 15" xfId="17573"/>
    <cellStyle name="20% - Accent5 12 6 2 2" xfId="17574"/>
    <cellStyle name="20% - Accent5 12 6 2 2 2" xfId="17575"/>
    <cellStyle name="20% - Accent5 12 6 2 2 2 2" xfId="17576"/>
    <cellStyle name="20% - Accent5 12 6 2 2 3" xfId="17577"/>
    <cellStyle name="20% - Accent5 12 6 2 3" xfId="17578"/>
    <cellStyle name="20% - Accent5 12 6 2 3 2" xfId="17579"/>
    <cellStyle name="20% - Accent5 12 6 2 3 2 2" xfId="17580"/>
    <cellStyle name="20% - Accent5 12 6 2 3 3" xfId="17581"/>
    <cellStyle name="20% - Accent5 12 6 2 4" xfId="17582"/>
    <cellStyle name="20% - Accent5 12 6 2 4 2" xfId="17583"/>
    <cellStyle name="20% - Accent5 12 6 2 5" xfId="17584"/>
    <cellStyle name="20% - Accent5 12 6 2 6" xfId="17585"/>
    <cellStyle name="20% - Accent5 12 6 2 7" xfId="17586"/>
    <cellStyle name="20% - Accent5 12 6 2 8" xfId="17587"/>
    <cellStyle name="20% - Accent5 12 6 2 9" xfId="17588"/>
    <cellStyle name="20% - Accent5 12 6 2_PNF Disclosure Summary 063011" xfId="17589"/>
    <cellStyle name="20% - Accent5 12 6 3" xfId="17590"/>
    <cellStyle name="20% - Accent5 12 6 3 2" xfId="17591"/>
    <cellStyle name="20% - Accent5 12 6 3 2 2" xfId="17592"/>
    <cellStyle name="20% - Accent5 12 6 3 3" xfId="17593"/>
    <cellStyle name="20% - Accent5 12 6 4" xfId="17594"/>
    <cellStyle name="20% - Accent5 12 6 4 2" xfId="17595"/>
    <cellStyle name="20% - Accent5 12 6 4 2 2" xfId="17596"/>
    <cellStyle name="20% - Accent5 12 6 4 3" xfId="17597"/>
    <cellStyle name="20% - Accent5 12 6 5" xfId="17598"/>
    <cellStyle name="20% - Accent5 12 6 5 2" xfId="17599"/>
    <cellStyle name="20% - Accent5 12 6 6" xfId="17600"/>
    <cellStyle name="20% - Accent5 12 6 7" xfId="17601"/>
    <cellStyle name="20% - Accent5 12 6 8" xfId="17602"/>
    <cellStyle name="20% - Accent5 12 6 9" xfId="17603"/>
    <cellStyle name="20% - Accent5 12 6_PNF Disclosure Summary 063011" xfId="17604"/>
    <cellStyle name="20% - Accent5 12 7" xfId="17605"/>
    <cellStyle name="20% - Accent5 12 7 10" xfId="17606"/>
    <cellStyle name="20% - Accent5 12 7 11" xfId="17607"/>
    <cellStyle name="20% - Accent5 12 7 12" xfId="17608"/>
    <cellStyle name="20% - Accent5 12 7 13" xfId="17609"/>
    <cellStyle name="20% - Accent5 12 7 14" xfId="17610"/>
    <cellStyle name="20% - Accent5 12 7 15" xfId="17611"/>
    <cellStyle name="20% - Accent5 12 7 16" xfId="17612"/>
    <cellStyle name="20% - Accent5 12 7 2" xfId="17613"/>
    <cellStyle name="20% - Accent5 12 7 2 10" xfId="17614"/>
    <cellStyle name="20% - Accent5 12 7 2 11" xfId="17615"/>
    <cellStyle name="20% - Accent5 12 7 2 12" xfId="17616"/>
    <cellStyle name="20% - Accent5 12 7 2 13" xfId="17617"/>
    <cellStyle name="20% - Accent5 12 7 2 14" xfId="17618"/>
    <cellStyle name="20% - Accent5 12 7 2 15" xfId="17619"/>
    <cellStyle name="20% - Accent5 12 7 2 2" xfId="17620"/>
    <cellStyle name="20% - Accent5 12 7 2 2 2" xfId="17621"/>
    <cellStyle name="20% - Accent5 12 7 2 2 2 2" xfId="17622"/>
    <cellStyle name="20% - Accent5 12 7 2 2 3" xfId="17623"/>
    <cellStyle name="20% - Accent5 12 7 2 3" xfId="17624"/>
    <cellStyle name="20% - Accent5 12 7 2 3 2" xfId="17625"/>
    <cellStyle name="20% - Accent5 12 7 2 3 2 2" xfId="17626"/>
    <cellStyle name="20% - Accent5 12 7 2 3 3" xfId="17627"/>
    <cellStyle name="20% - Accent5 12 7 2 4" xfId="17628"/>
    <cellStyle name="20% - Accent5 12 7 2 4 2" xfId="17629"/>
    <cellStyle name="20% - Accent5 12 7 2 5" xfId="17630"/>
    <cellStyle name="20% - Accent5 12 7 2 6" xfId="17631"/>
    <cellStyle name="20% - Accent5 12 7 2 7" xfId="17632"/>
    <cellStyle name="20% - Accent5 12 7 2 8" xfId="17633"/>
    <cellStyle name="20% - Accent5 12 7 2 9" xfId="17634"/>
    <cellStyle name="20% - Accent5 12 7 2_PNF Disclosure Summary 063011" xfId="17635"/>
    <cellStyle name="20% - Accent5 12 7 3" xfId="17636"/>
    <cellStyle name="20% - Accent5 12 7 3 2" xfId="17637"/>
    <cellStyle name="20% - Accent5 12 7 3 2 2" xfId="17638"/>
    <cellStyle name="20% - Accent5 12 7 3 3" xfId="17639"/>
    <cellStyle name="20% - Accent5 12 7 4" xfId="17640"/>
    <cellStyle name="20% - Accent5 12 7 4 2" xfId="17641"/>
    <cellStyle name="20% - Accent5 12 7 4 2 2" xfId="17642"/>
    <cellStyle name="20% - Accent5 12 7 4 3" xfId="17643"/>
    <cellStyle name="20% - Accent5 12 7 5" xfId="17644"/>
    <cellStyle name="20% - Accent5 12 7 5 2" xfId="17645"/>
    <cellStyle name="20% - Accent5 12 7 6" xfId="17646"/>
    <cellStyle name="20% - Accent5 12 7 7" xfId="17647"/>
    <cellStyle name="20% - Accent5 12 7 8" xfId="17648"/>
    <cellStyle name="20% - Accent5 12 7 9" xfId="17649"/>
    <cellStyle name="20% - Accent5 12 7_PNF Disclosure Summary 063011" xfId="17650"/>
    <cellStyle name="20% - Accent5 12 8" xfId="17651"/>
    <cellStyle name="20% - Accent5 12 8 10" xfId="17652"/>
    <cellStyle name="20% - Accent5 12 8 11" xfId="17653"/>
    <cellStyle name="20% - Accent5 12 8 12" xfId="17654"/>
    <cellStyle name="20% - Accent5 12 8 13" xfId="17655"/>
    <cellStyle name="20% - Accent5 12 8 14" xfId="17656"/>
    <cellStyle name="20% - Accent5 12 8 15" xfId="17657"/>
    <cellStyle name="20% - Accent5 12 8 2" xfId="17658"/>
    <cellStyle name="20% - Accent5 12 8 2 2" xfId="17659"/>
    <cellStyle name="20% - Accent5 12 8 2 2 2" xfId="17660"/>
    <cellStyle name="20% - Accent5 12 8 2 3" xfId="17661"/>
    <cellStyle name="20% - Accent5 12 8 3" xfId="17662"/>
    <cellStyle name="20% - Accent5 12 8 3 2" xfId="17663"/>
    <cellStyle name="20% - Accent5 12 8 3 2 2" xfId="17664"/>
    <cellStyle name="20% - Accent5 12 8 3 3" xfId="17665"/>
    <cellStyle name="20% - Accent5 12 8 4" xfId="17666"/>
    <cellStyle name="20% - Accent5 12 8 4 2" xfId="17667"/>
    <cellStyle name="20% - Accent5 12 8 5" xfId="17668"/>
    <cellStyle name="20% - Accent5 12 8 6" xfId="17669"/>
    <cellStyle name="20% - Accent5 12 8 7" xfId="17670"/>
    <cellStyle name="20% - Accent5 12 8 8" xfId="17671"/>
    <cellStyle name="20% - Accent5 12 8 9" xfId="17672"/>
    <cellStyle name="20% - Accent5 12 8_PNF Disclosure Summary 063011" xfId="17673"/>
    <cellStyle name="20% - Accent5 12 9" xfId="17674"/>
    <cellStyle name="20% - Accent5 12 9 2" xfId="17675"/>
    <cellStyle name="20% - Accent5 12 9 2 2" xfId="17676"/>
    <cellStyle name="20% - Accent5 12 9 3" xfId="17677"/>
    <cellStyle name="20% - Accent5 12_PNF Disclosure Summary 063011" xfId="17678"/>
    <cellStyle name="20% - Accent5 13" xfId="17679"/>
    <cellStyle name="20% - Accent5 13 10" xfId="17680"/>
    <cellStyle name="20% - Accent5 13 10 2" xfId="17681"/>
    <cellStyle name="20% - Accent5 13 10 2 2" xfId="17682"/>
    <cellStyle name="20% - Accent5 13 10 3" xfId="17683"/>
    <cellStyle name="20% - Accent5 13 11" xfId="17684"/>
    <cellStyle name="20% - Accent5 13 11 2" xfId="17685"/>
    <cellStyle name="20% - Accent5 13 12" xfId="17686"/>
    <cellStyle name="20% - Accent5 13 13" xfId="17687"/>
    <cellStyle name="20% - Accent5 13 14" xfId="17688"/>
    <cellStyle name="20% - Accent5 13 15" xfId="17689"/>
    <cellStyle name="20% - Accent5 13 16" xfId="17690"/>
    <cellStyle name="20% - Accent5 13 17" xfId="17691"/>
    <cellStyle name="20% - Accent5 13 18" xfId="17692"/>
    <cellStyle name="20% - Accent5 13 19" xfId="17693"/>
    <cellStyle name="20% - Accent5 13 2" xfId="17694"/>
    <cellStyle name="20% - Accent5 13 2 10" xfId="17695"/>
    <cellStyle name="20% - Accent5 13 2 11" xfId="17696"/>
    <cellStyle name="20% - Accent5 13 2 12" xfId="17697"/>
    <cellStyle name="20% - Accent5 13 2 13" xfId="17698"/>
    <cellStyle name="20% - Accent5 13 2 14" xfId="17699"/>
    <cellStyle name="20% - Accent5 13 2 15" xfId="17700"/>
    <cellStyle name="20% - Accent5 13 2 16" xfId="17701"/>
    <cellStyle name="20% - Accent5 13 2 2" xfId="17702"/>
    <cellStyle name="20% - Accent5 13 2 2 10" xfId="17703"/>
    <cellStyle name="20% - Accent5 13 2 2 11" xfId="17704"/>
    <cellStyle name="20% - Accent5 13 2 2 12" xfId="17705"/>
    <cellStyle name="20% - Accent5 13 2 2 13" xfId="17706"/>
    <cellStyle name="20% - Accent5 13 2 2 14" xfId="17707"/>
    <cellStyle name="20% - Accent5 13 2 2 15" xfId="17708"/>
    <cellStyle name="20% - Accent5 13 2 2 2" xfId="17709"/>
    <cellStyle name="20% - Accent5 13 2 2 2 2" xfId="17710"/>
    <cellStyle name="20% - Accent5 13 2 2 2 2 2" xfId="17711"/>
    <cellStyle name="20% - Accent5 13 2 2 2 3" xfId="17712"/>
    <cellStyle name="20% - Accent5 13 2 2 3" xfId="17713"/>
    <cellStyle name="20% - Accent5 13 2 2 3 2" xfId="17714"/>
    <cellStyle name="20% - Accent5 13 2 2 3 2 2" xfId="17715"/>
    <cellStyle name="20% - Accent5 13 2 2 3 3" xfId="17716"/>
    <cellStyle name="20% - Accent5 13 2 2 4" xfId="17717"/>
    <cellStyle name="20% - Accent5 13 2 2 4 2" xfId="17718"/>
    <cellStyle name="20% - Accent5 13 2 2 5" xfId="17719"/>
    <cellStyle name="20% - Accent5 13 2 2 6" xfId="17720"/>
    <cellStyle name="20% - Accent5 13 2 2 7" xfId="17721"/>
    <cellStyle name="20% - Accent5 13 2 2 8" xfId="17722"/>
    <cellStyle name="20% - Accent5 13 2 2 9" xfId="17723"/>
    <cellStyle name="20% - Accent5 13 2 2_PNF Disclosure Summary 063011" xfId="17724"/>
    <cellStyle name="20% - Accent5 13 2 3" xfId="17725"/>
    <cellStyle name="20% - Accent5 13 2 3 2" xfId="17726"/>
    <cellStyle name="20% - Accent5 13 2 3 2 2" xfId="17727"/>
    <cellStyle name="20% - Accent5 13 2 3 3" xfId="17728"/>
    <cellStyle name="20% - Accent5 13 2 4" xfId="17729"/>
    <cellStyle name="20% - Accent5 13 2 4 2" xfId="17730"/>
    <cellStyle name="20% - Accent5 13 2 4 2 2" xfId="17731"/>
    <cellStyle name="20% - Accent5 13 2 4 3" xfId="17732"/>
    <cellStyle name="20% - Accent5 13 2 5" xfId="17733"/>
    <cellStyle name="20% - Accent5 13 2 5 2" xfId="17734"/>
    <cellStyle name="20% - Accent5 13 2 6" xfId="17735"/>
    <cellStyle name="20% - Accent5 13 2 7" xfId="17736"/>
    <cellStyle name="20% - Accent5 13 2 8" xfId="17737"/>
    <cellStyle name="20% - Accent5 13 2 9" xfId="17738"/>
    <cellStyle name="20% - Accent5 13 2_PNF Disclosure Summary 063011" xfId="17739"/>
    <cellStyle name="20% - Accent5 13 20" xfId="17740"/>
    <cellStyle name="20% - Accent5 13 21" xfId="17741"/>
    <cellStyle name="20% - Accent5 13 22" xfId="17742"/>
    <cellStyle name="20% - Accent5 13 3" xfId="17743"/>
    <cellStyle name="20% - Accent5 13 3 10" xfId="17744"/>
    <cellStyle name="20% - Accent5 13 3 11" xfId="17745"/>
    <cellStyle name="20% - Accent5 13 3 12" xfId="17746"/>
    <cellStyle name="20% - Accent5 13 3 13" xfId="17747"/>
    <cellStyle name="20% - Accent5 13 3 14" xfId="17748"/>
    <cellStyle name="20% - Accent5 13 3 15" xfId="17749"/>
    <cellStyle name="20% - Accent5 13 3 16" xfId="17750"/>
    <cellStyle name="20% - Accent5 13 3 2" xfId="17751"/>
    <cellStyle name="20% - Accent5 13 3 2 10" xfId="17752"/>
    <cellStyle name="20% - Accent5 13 3 2 11" xfId="17753"/>
    <cellStyle name="20% - Accent5 13 3 2 12" xfId="17754"/>
    <cellStyle name="20% - Accent5 13 3 2 13" xfId="17755"/>
    <cellStyle name="20% - Accent5 13 3 2 14" xfId="17756"/>
    <cellStyle name="20% - Accent5 13 3 2 15" xfId="17757"/>
    <cellStyle name="20% - Accent5 13 3 2 2" xfId="17758"/>
    <cellStyle name="20% - Accent5 13 3 2 2 2" xfId="17759"/>
    <cellStyle name="20% - Accent5 13 3 2 2 2 2" xfId="17760"/>
    <cellStyle name="20% - Accent5 13 3 2 2 3" xfId="17761"/>
    <cellStyle name="20% - Accent5 13 3 2 3" xfId="17762"/>
    <cellStyle name="20% - Accent5 13 3 2 3 2" xfId="17763"/>
    <cellStyle name="20% - Accent5 13 3 2 3 2 2" xfId="17764"/>
    <cellStyle name="20% - Accent5 13 3 2 3 3" xfId="17765"/>
    <cellStyle name="20% - Accent5 13 3 2 4" xfId="17766"/>
    <cellStyle name="20% - Accent5 13 3 2 4 2" xfId="17767"/>
    <cellStyle name="20% - Accent5 13 3 2 5" xfId="17768"/>
    <cellStyle name="20% - Accent5 13 3 2 6" xfId="17769"/>
    <cellStyle name="20% - Accent5 13 3 2 7" xfId="17770"/>
    <cellStyle name="20% - Accent5 13 3 2 8" xfId="17771"/>
    <cellStyle name="20% - Accent5 13 3 2 9" xfId="17772"/>
    <cellStyle name="20% - Accent5 13 3 2_PNF Disclosure Summary 063011" xfId="17773"/>
    <cellStyle name="20% - Accent5 13 3 3" xfId="17774"/>
    <cellStyle name="20% - Accent5 13 3 3 2" xfId="17775"/>
    <cellStyle name="20% - Accent5 13 3 3 2 2" xfId="17776"/>
    <cellStyle name="20% - Accent5 13 3 3 3" xfId="17777"/>
    <cellStyle name="20% - Accent5 13 3 4" xfId="17778"/>
    <cellStyle name="20% - Accent5 13 3 4 2" xfId="17779"/>
    <cellStyle name="20% - Accent5 13 3 4 2 2" xfId="17780"/>
    <cellStyle name="20% - Accent5 13 3 4 3" xfId="17781"/>
    <cellStyle name="20% - Accent5 13 3 5" xfId="17782"/>
    <cellStyle name="20% - Accent5 13 3 5 2" xfId="17783"/>
    <cellStyle name="20% - Accent5 13 3 6" xfId="17784"/>
    <cellStyle name="20% - Accent5 13 3 7" xfId="17785"/>
    <cellStyle name="20% - Accent5 13 3 8" xfId="17786"/>
    <cellStyle name="20% - Accent5 13 3 9" xfId="17787"/>
    <cellStyle name="20% - Accent5 13 3_PNF Disclosure Summary 063011" xfId="17788"/>
    <cellStyle name="20% - Accent5 13 4" xfId="17789"/>
    <cellStyle name="20% - Accent5 13 4 10" xfId="17790"/>
    <cellStyle name="20% - Accent5 13 4 11" xfId="17791"/>
    <cellStyle name="20% - Accent5 13 4 12" xfId="17792"/>
    <cellStyle name="20% - Accent5 13 4 13" xfId="17793"/>
    <cellStyle name="20% - Accent5 13 4 14" xfId="17794"/>
    <cellStyle name="20% - Accent5 13 4 15" xfId="17795"/>
    <cellStyle name="20% - Accent5 13 4 16" xfId="17796"/>
    <cellStyle name="20% - Accent5 13 4 2" xfId="17797"/>
    <cellStyle name="20% - Accent5 13 4 2 10" xfId="17798"/>
    <cellStyle name="20% - Accent5 13 4 2 11" xfId="17799"/>
    <cellStyle name="20% - Accent5 13 4 2 12" xfId="17800"/>
    <cellStyle name="20% - Accent5 13 4 2 13" xfId="17801"/>
    <cellStyle name="20% - Accent5 13 4 2 14" xfId="17802"/>
    <cellStyle name="20% - Accent5 13 4 2 15" xfId="17803"/>
    <cellStyle name="20% - Accent5 13 4 2 2" xfId="17804"/>
    <cellStyle name="20% - Accent5 13 4 2 2 2" xfId="17805"/>
    <cellStyle name="20% - Accent5 13 4 2 2 2 2" xfId="17806"/>
    <cellStyle name="20% - Accent5 13 4 2 2 3" xfId="17807"/>
    <cellStyle name="20% - Accent5 13 4 2 3" xfId="17808"/>
    <cellStyle name="20% - Accent5 13 4 2 3 2" xfId="17809"/>
    <cellStyle name="20% - Accent5 13 4 2 3 2 2" xfId="17810"/>
    <cellStyle name="20% - Accent5 13 4 2 3 3" xfId="17811"/>
    <cellStyle name="20% - Accent5 13 4 2 4" xfId="17812"/>
    <cellStyle name="20% - Accent5 13 4 2 4 2" xfId="17813"/>
    <cellStyle name="20% - Accent5 13 4 2 5" xfId="17814"/>
    <cellStyle name="20% - Accent5 13 4 2 6" xfId="17815"/>
    <cellStyle name="20% - Accent5 13 4 2 7" xfId="17816"/>
    <cellStyle name="20% - Accent5 13 4 2 8" xfId="17817"/>
    <cellStyle name="20% - Accent5 13 4 2 9" xfId="17818"/>
    <cellStyle name="20% - Accent5 13 4 2_PNF Disclosure Summary 063011" xfId="17819"/>
    <cellStyle name="20% - Accent5 13 4 3" xfId="17820"/>
    <cellStyle name="20% - Accent5 13 4 3 2" xfId="17821"/>
    <cellStyle name="20% - Accent5 13 4 3 2 2" xfId="17822"/>
    <cellStyle name="20% - Accent5 13 4 3 3" xfId="17823"/>
    <cellStyle name="20% - Accent5 13 4 4" xfId="17824"/>
    <cellStyle name="20% - Accent5 13 4 4 2" xfId="17825"/>
    <cellStyle name="20% - Accent5 13 4 4 2 2" xfId="17826"/>
    <cellStyle name="20% - Accent5 13 4 4 3" xfId="17827"/>
    <cellStyle name="20% - Accent5 13 4 5" xfId="17828"/>
    <cellStyle name="20% - Accent5 13 4 5 2" xfId="17829"/>
    <cellStyle name="20% - Accent5 13 4 6" xfId="17830"/>
    <cellStyle name="20% - Accent5 13 4 7" xfId="17831"/>
    <cellStyle name="20% - Accent5 13 4 8" xfId="17832"/>
    <cellStyle name="20% - Accent5 13 4 9" xfId="17833"/>
    <cellStyle name="20% - Accent5 13 4_PNF Disclosure Summary 063011" xfId="17834"/>
    <cellStyle name="20% - Accent5 13 5" xfId="17835"/>
    <cellStyle name="20% - Accent5 13 5 10" xfId="17836"/>
    <cellStyle name="20% - Accent5 13 5 11" xfId="17837"/>
    <cellStyle name="20% - Accent5 13 5 12" xfId="17838"/>
    <cellStyle name="20% - Accent5 13 5 13" xfId="17839"/>
    <cellStyle name="20% - Accent5 13 5 14" xfId="17840"/>
    <cellStyle name="20% - Accent5 13 5 15" xfId="17841"/>
    <cellStyle name="20% - Accent5 13 5 16" xfId="17842"/>
    <cellStyle name="20% - Accent5 13 5 2" xfId="17843"/>
    <cellStyle name="20% - Accent5 13 5 2 10" xfId="17844"/>
    <cellStyle name="20% - Accent5 13 5 2 11" xfId="17845"/>
    <cellStyle name="20% - Accent5 13 5 2 12" xfId="17846"/>
    <cellStyle name="20% - Accent5 13 5 2 13" xfId="17847"/>
    <cellStyle name="20% - Accent5 13 5 2 14" xfId="17848"/>
    <cellStyle name="20% - Accent5 13 5 2 15" xfId="17849"/>
    <cellStyle name="20% - Accent5 13 5 2 2" xfId="17850"/>
    <cellStyle name="20% - Accent5 13 5 2 2 2" xfId="17851"/>
    <cellStyle name="20% - Accent5 13 5 2 2 2 2" xfId="17852"/>
    <cellStyle name="20% - Accent5 13 5 2 2 3" xfId="17853"/>
    <cellStyle name="20% - Accent5 13 5 2 3" xfId="17854"/>
    <cellStyle name="20% - Accent5 13 5 2 3 2" xfId="17855"/>
    <cellStyle name="20% - Accent5 13 5 2 3 2 2" xfId="17856"/>
    <cellStyle name="20% - Accent5 13 5 2 3 3" xfId="17857"/>
    <cellStyle name="20% - Accent5 13 5 2 4" xfId="17858"/>
    <cellStyle name="20% - Accent5 13 5 2 4 2" xfId="17859"/>
    <cellStyle name="20% - Accent5 13 5 2 5" xfId="17860"/>
    <cellStyle name="20% - Accent5 13 5 2 6" xfId="17861"/>
    <cellStyle name="20% - Accent5 13 5 2 7" xfId="17862"/>
    <cellStyle name="20% - Accent5 13 5 2 8" xfId="17863"/>
    <cellStyle name="20% - Accent5 13 5 2 9" xfId="17864"/>
    <cellStyle name="20% - Accent5 13 5 2_PNF Disclosure Summary 063011" xfId="17865"/>
    <cellStyle name="20% - Accent5 13 5 3" xfId="17866"/>
    <cellStyle name="20% - Accent5 13 5 3 2" xfId="17867"/>
    <cellStyle name="20% - Accent5 13 5 3 2 2" xfId="17868"/>
    <cellStyle name="20% - Accent5 13 5 3 3" xfId="17869"/>
    <cellStyle name="20% - Accent5 13 5 4" xfId="17870"/>
    <cellStyle name="20% - Accent5 13 5 4 2" xfId="17871"/>
    <cellStyle name="20% - Accent5 13 5 4 2 2" xfId="17872"/>
    <cellStyle name="20% - Accent5 13 5 4 3" xfId="17873"/>
    <cellStyle name="20% - Accent5 13 5 5" xfId="17874"/>
    <cellStyle name="20% - Accent5 13 5 5 2" xfId="17875"/>
    <cellStyle name="20% - Accent5 13 5 6" xfId="17876"/>
    <cellStyle name="20% - Accent5 13 5 7" xfId="17877"/>
    <cellStyle name="20% - Accent5 13 5 8" xfId="17878"/>
    <cellStyle name="20% - Accent5 13 5 9" xfId="17879"/>
    <cellStyle name="20% - Accent5 13 5_PNF Disclosure Summary 063011" xfId="17880"/>
    <cellStyle name="20% - Accent5 13 6" xfId="17881"/>
    <cellStyle name="20% - Accent5 13 6 10" xfId="17882"/>
    <cellStyle name="20% - Accent5 13 6 11" xfId="17883"/>
    <cellStyle name="20% - Accent5 13 6 12" xfId="17884"/>
    <cellStyle name="20% - Accent5 13 6 13" xfId="17885"/>
    <cellStyle name="20% - Accent5 13 6 14" xfId="17886"/>
    <cellStyle name="20% - Accent5 13 6 15" xfId="17887"/>
    <cellStyle name="20% - Accent5 13 6 16" xfId="17888"/>
    <cellStyle name="20% - Accent5 13 6 2" xfId="17889"/>
    <cellStyle name="20% - Accent5 13 6 2 10" xfId="17890"/>
    <cellStyle name="20% - Accent5 13 6 2 11" xfId="17891"/>
    <cellStyle name="20% - Accent5 13 6 2 12" xfId="17892"/>
    <cellStyle name="20% - Accent5 13 6 2 13" xfId="17893"/>
    <cellStyle name="20% - Accent5 13 6 2 14" xfId="17894"/>
    <cellStyle name="20% - Accent5 13 6 2 15" xfId="17895"/>
    <cellStyle name="20% - Accent5 13 6 2 2" xfId="17896"/>
    <cellStyle name="20% - Accent5 13 6 2 2 2" xfId="17897"/>
    <cellStyle name="20% - Accent5 13 6 2 2 2 2" xfId="17898"/>
    <cellStyle name="20% - Accent5 13 6 2 2 3" xfId="17899"/>
    <cellStyle name="20% - Accent5 13 6 2 3" xfId="17900"/>
    <cellStyle name="20% - Accent5 13 6 2 3 2" xfId="17901"/>
    <cellStyle name="20% - Accent5 13 6 2 3 2 2" xfId="17902"/>
    <cellStyle name="20% - Accent5 13 6 2 3 3" xfId="17903"/>
    <cellStyle name="20% - Accent5 13 6 2 4" xfId="17904"/>
    <cellStyle name="20% - Accent5 13 6 2 4 2" xfId="17905"/>
    <cellStyle name="20% - Accent5 13 6 2 5" xfId="17906"/>
    <cellStyle name="20% - Accent5 13 6 2 6" xfId="17907"/>
    <cellStyle name="20% - Accent5 13 6 2 7" xfId="17908"/>
    <cellStyle name="20% - Accent5 13 6 2 8" xfId="17909"/>
    <cellStyle name="20% - Accent5 13 6 2 9" xfId="17910"/>
    <cellStyle name="20% - Accent5 13 6 2_PNF Disclosure Summary 063011" xfId="17911"/>
    <cellStyle name="20% - Accent5 13 6 3" xfId="17912"/>
    <cellStyle name="20% - Accent5 13 6 3 2" xfId="17913"/>
    <cellStyle name="20% - Accent5 13 6 3 2 2" xfId="17914"/>
    <cellStyle name="20% - Accent5 13 6 3 3" xfId="17915"/>
    <cellStyle name="20% - Accent5 13 6 4" xfId="17916"/>
    <cellStyle name="20% - Accent5 13 6 4 2" xfId="17917"/>
    <cellStyle name="20% - Accent5 13 6 4 2 2" xfId="17918"/>
    <cellStyle name="20% - Accent5 13 6 4 3" xfId="17919"/>
    <cellStyle name="20% - Accent5 13 6 5" xfId="17920"/>
    <cellStyle name="20% - Accent5 13 6 5 2" xfId="17921"/>
    <cellStyle name="20% - Accent5 13 6 6" xfId="17922"/>
    <cellStyle name="20% - Accent5 13 6 7" xfId="17923"/>
    <cellStyle name="20% - Accent5 13 6 8" xfId="17924"/>
    <cellStyle name="20% - Accent5 13 6 9" xfId="17925"/>
    <cellStyle name="20% - Accent5 13 6_PNF Disclosure Summary 063011" xfId="17926"/>
    <cellStyle name="20% - Accent5 13 7" xfId="17927"/>
    <cellStyle name="20% - Accent5 13 7 10" xfId="17928"/>
    <cellStyle name="20% - Accent5 13 7 11" xfId="17929"/>
    <cellStyle name="20% - Accent5 13 7 12" xfId="17930"/>
    <cellStyle name="20% - Accent5 13 7 13" xfId="17931"/>
    <cellStyle name="20% - Accent5 13 7 14" xfId="17932"/>
    <cellStyle name="20% - Accent5 13 7 15" xfId="17933"/>
    <cellStyle name="20% - Accent5 13 7 16" xfId="17934"/>
    <cellStyle name="20% - Accent5 13 7 2" xfId="17935"/>
    <cellStyle name="20% - Accent5 13 7 2 10" xfId="17936"/>
    <cellStyle name="20% - Accent5 13 7 2 11" xfId="17937"/>
    <cellStyle name="20% - Accent5 13 7 2 12" xfId="17938"/>
    <cellStyle name="20% - Accent5 13 7 2 13" xfId="17939"/>
    <cellStyle name="20% - Accent5 13 7 2 14" xfId="17940"/>
    <cellStyle name="20% - Accent5 13 7 2 15" xfId="17941"/>
    <cellStyle name="20% - Accent5 13 7 2 2" xfId="17942"/>
    <cellStyle name="20% - Accent5 13 7 2 2 2" xfId="17943"/>
    <cellStyle name="20% - Accent5 13 7 2 2 2 2" xfId="17944"/>
    <cellStyle name="20% - Accent5 13 7 2 2 3" xfId="17945"/>
    <cellStyle name="20% - Accent5 13 7 2 3" xfId="17946"/>
    <cellStyle name="20% - Accent5 13 7 2 3 2" xfId="17947"/>
    <cellStyle name="20% - Accent5 13 7 2 3 2 2" xfId="17948"/>
    <cellStyle name="20% - Accent5 13 7 2 3 3" xfId="17949"/>
    <cellStyle name="20% - Accent5 13 7 2 4" xfId="17950"/>
    <cellStyle name="20% - Accent5 13 7 2 4 2" xfId="17951"/>
    <cellStyle name="20% - Accent5 13 7 2 5" xfId="17952"/>
    <cellStyle name="20% - Accent5 13 7 2 6" xfId="17953"/>
    <cellStyle name="20% - Accent5 13 7 2 7" xfId="17954"/>
    <cellStyle name="20% - Accent5 13 7 2 8" xfId="17955"/>
    <cellStyle name="20% - Accent5 13 7 2 9" xfId="17956"/>
    <cellStyle name="20% - Accent5 13 7 2_PNF Disclosure Summary 063011" xfId="17957"/>
    <cellStyle name="20% - Accent5 13 7 3" xfId="17958"/>
    <cellStyle name="20% - Accent5 13 7 3 2" xfId="17959"/>
    <cellStyle name="20% - Accent5 13 7 3 2 2" xfId="17960"/>
    <cellStyle name="20% - Accent5 13 7 3 3" xfId="17961"/>
    <cellStyle name="20% - Accent5 13 7 4" xfId="17962"/>
    <cellStyle name="20% - Accent5 13 7 4 2" xfId="17963"/>
    <cellStyle name="20% - Accent5 13 7 4 2 2" xfId="17964"/>
    <cellStyle name="20% - Accent5 13 7 4 3" xfId="17965"/>
    <cellStyle name="20% - Accent5 13 7 5" xfId="17966"/>
    <cellStyle name="20% - Accent5 13 7 5 2" xfId="17967"/>
    <cellStyle name="20% - Accent5 13 7 6" xfId="17968"/>
    <cellStyle name="20% - Accent5 13 7 7" xfId="17969"/>
    <cellStyle name="20% - Accent5 13 7 8" xfId="17970"/>
    <cellStyle name="20% - Accent5 13 7 9" xfId="17971"/>
    <cellStyle name="20% - Accent5 13 7_PNF Disclosure Summary 063011" xfId="17972"/>
    <cellStyle name="20% - Accent5 13 8" xfId="17973"/>
    <cellStyle name="20% - Accent5 13 8 10" xfId="17974"/>
    <cellStyle name="20% - Accent5 13 8 11" xfId="17975"/>
    <cellStyle name="20% - Accent5 13 8 12" xfId="17976"/>
    <cellStyle name="20% - Accent5 13 8 13" xfId="17977"/>
    <cellStyle name="20% - Accent5 13 8 14" xfId="17978"/>
    <cellStyle name="20% - Accent5 13 8 15" xfId="17979"/>
    <cellStyle name="20% - Accent5 13 8 2" xfId="17980"/>
    <cellStyle name="20% - Accent5 13 8 2 2" xfId="17981"/>
    <cellStyle name="20% - Accent5 13 8 2 2 2" xfId="17982"/>
    <cellStyle name="20% - Accent5 13 8 2 3" xfId="17983"/>
    <cellStyle name="20% - Accent5 13 8 3" xfId="17984"/>
    <cellStyle name="20% - Accent5 13 8 3 2" xfId="17985"/>
    <cellStyle name="20% - Accent5 13 8 3 2 2" xfId="17986"/>
    <cellStyle name="20% - Accent5 13 8 3 3" xfId="17987"/>
    <cellStyle name="20% - Accent5 13 8 4" xfId="17988"/>
    <cellStyle name="20% - Accent5 13 8 4 2" xfId="17989"/>
    <cellStyle name="20% - Accent5 13 8 5" xfId="17990"/>
    <cellStyle name="20% - Accent5 13 8 6" xfId="17991"/>
    <cellStyle name="20% - Accent5 13 8 7" xfId="17992"/>
    <cellStyle name="20% - Accent5 13 8 8" xfId="17993"/>
    <cellStyle name="20% - Accent5 13 8 9" xfId="17994"/>
    <cellStyle name="20% - Accent5 13 8_PNF Disclosure Summary 063011" xfId="17995"/>
    <cellStyle name="20% - Accent5 13 9" xfId="17996"/>
    <cellStyle name="20% - Accent5 13 9 2" xfId="17997"/>
    <cellStyle name="20% - Accent5 13 9 2 2" xfId="17998"/>
    <cellStyle name="20% - Accent5 13 9 3" xfId="17999"/>
    <cellStyle name="20% - Accent5 13_PNF Disclosure Summary 063011" xfId="18000"/>
    <cellStyle name="20% - Accent5 14" xfId="18001"/>
    <cellStyle name="20% - Accent5 14 10" xfId="18002"/>
    <cellStyle name="20% - Accent5 14 11" xfId="18003"/>
    <cellStyle name="20% - Accent5 14 12" xfId="18004"/>
    <cellStyle name="20% - Accent5 14 13" xfId="18005"/>
    <cellStyle name="20% - Accent5 14 14" xfId="18006"/>
    <cellStyle name="20% - Accent5 14 15" xfId="18007"/>
    <cellStyle name="20% - Accent5 14 16" xfId="18008"/>
    <cellStyle name="20% - Accent5 14 2" xfId="18009"/>
    <cellStyle name="20% - Accent5 14 2 10" xfId="18010"/>
    <cellStyle name="20% - Accent5 14 2 11" xfId="18011"/>
    <cellStyle name="20% - Accent5 14 2 12" xfId="18012"/>
    <cellStyle name="20% - Accent5 14 2 13" xfId="18013"/>
    <cellStyle name="20% - Accent5 14 2 14" xfId="18014"/>
    <cellStyle name="20% - Accent5 14 2 15" xfId="18015"/>
    <cellStyle name="20% - Accent5 14 2 2" xfId="18016"/>
    <cellStyle name="20% - Accent5 14 2 2 2" xfId="18017"/>
    <cellStyle name="20% - Accent5 14 2 2 2 2" xfId="18018"/>
    <cellStyle name="20% - Accent5 14 2 2 3" xfId="18019"/>
    <cellStyle name="20% - Accent5 14 2 3" xfId="18020"/>
    <cellStyle name="20% - Accent5 14 2 3 2" xfId="18021"/>
    <cellStyle name="20% - Accent5 14 2 3 2 2" xfId="18022"/>
    <cellStyle name="20% - Accent5 14 2 3 3" xfId="18023"/>
    <cellStyle name="20% - Accent5 14 2 4" xfId="18024"/>
    <cellStyle name="20% - Accent5 14 2 4 2" xfId="18025"/>
    <cellStyle name="20% - Accent5 14 2 5" xfId="18026"/>
    <cellStyle name="20% - Accent5 14 2 6" xfId="18027"/>
    <cellStyle name="20% - Accent5 14 2 7" xfId="18028"/>
    <cellStyle name="20% - Accent5 14 2 8" xfId="18029"/>
    <cellStyle name="20% - Accent5 14 2 9" xfId="18030"/>
    <cellStyle name="20% - Accent5 14 2_PNF Disclosure Summary 063011" xfId="18031"/>
    <cellStyle name="20% - Accent5 14 3" xfId="18032"/>
    <cellStyle name="20% - Accent5 14 3 2" xfId="18033"/>
    <cellStyle name="20% - Accent5 14 3 2 2" xfId="18034"/>
    <cellStyle name="20% - Accent5 14 3 3" xfId="18035"/>
    <cellStyle name="20% - Accent5 14 4" xfId="18036"/>
    <cellStyle name="20% - Accent5 14 4 2" xfId="18037"/>
    <cellStyle name="20% - Accent5 14 4 2 2" xfId="18038"/>
    <cellStyle name="20% - Accent5 14 4 3" xfId="18039"/>
    <cellStyle name="20% - Accent5 14 5" xfId="18040"/>
    <cellStyle name="20% - Accent5 14 5 2" xfId="18041"/>
    <cellStyle name="20% - Accent5 14 6" xfId="18042"/>
    <cellStyle name="20% - Accent5 14 7" xfId="18043"/>
    <cellStyle name="20% - Accent5 14 8" xfId="18044"/>
    <cellStyle name="20% - Accent5 14 9" xfId="18045"/>
    <cellStyle name="20% - Accent5 14_PNF Disclosure Summary 063011" xfId="18046"/>
    <cellStyle name="20% - Accent5 15" xfId="18047"/>
    <cellStyle name="20% - Accent5 15 10" xfId="18048"/>
    <cellStyle name="20% - Accent5 15 11" xfId="18049"/>
    <cellStyle name="20% - Accent5 15 12" xfId="18050"/>
    <cellStyle name="20% - Accent5 15 13" xfId="18051"/>
    <cellStyle name="20% - Accent5 15 14" xfId="18052"/>
    <cellStyle name="20% - Accent5 15 15" xfId="18053"/>
    <cellStyle name="20% - Accent5 15 16" xfId="18054"/>
    <cellStyle name="20% - Accent5 15 2" xfId="18055"/>
    <cellStyle name="20% - Accent5 15 2 10" xfId="18056"/>
    <cellStyle name="20% - Accent5 15 2 11" xfId="18057"/>
    <cellStyle name="20% - Accent5 15 2 12" xfId="18058"/>
    <cellStyle name="20% - Accent5 15 2 13" xfId="18059"/>
    <cellStyle name="20% - Accent5 15 2 14" xfId="18060"/>
    <cellStyle name="20% - Accent5 15 2 15" xfId="18061"/>
    <cellStyle name="20% - Accent5 15 2 2" xfId="18062"/>
    <cellStyle name="20% - Accent5 15 2 2 2" xfId="18063"/>
    <cellStyle name="20% - Accent5 15 2 2 2 2" xfId="18064"/>
    <cellStyle name="20% - Accent5 15 2 2 3" xfId="18065"/>
    <cellStyle name="20% - Accent5 15 2 3" xfId="18066"/>
    <cellStyle name="20% - Accent5 15 2 3 2" xfId="18067"/>
    <cellStyle name="20% - Accent5 15 2 3 2 2" xfId="18068"/>
    <cellStyle name="20% - Accent5 15 2 3 3" xfId="18069"/>
    <cellStyle name="20% - Accent5 15 2 4" xfId="18070"/>
    <cellStyle name="20% - Accent5 15 2 4 2" xfId="18071"/>
    <cellStyle name="20% - Accent5 15 2 5" xfId="18072"/>
    <cellStyle name="20% - Accent5 15 2 6" xfId="18073"/>
    <cellStyle name="20% - Accent5 15 2 7" xfId="18074"/>
    <cellStyle name="20% - Accent5 15 2 8" xfId="18075"/>
    <cellStyle name="20% - Accent5 15 2 9" xfId="18076"/>
    <cellStyle name="20% - Accent5 15 2_PNF Disclosure Summary 063011" xfId="18077"/>
    <cellStyle name="20% - Accent5 15 3" xfId="18078"/>
    <cellStyle name="20% - Accent5 15 3 2" xfId="18079"/>
    <cellStyle name="20% - Accent5 15 3 2 2" xfId="18080"/>
    <cellStyle name="20% - Accent5 15 3 3" xfId="18081"/>
    <cellStyle name="20% - Accent5 15 4" xfId="18082"/>
    <cellStyle name="20% - Accent5 15 4 2" xfId="18083"/>
    <cellStyle name="20% - Accent5 15 4 2 2" xfId="18084"/>
    <cellStyle name="20% - Accent5 15 4 3" xfId="18085"/>
    <cellStyle name="20% - Accent5 15 5" xfId="18086"/>
    <cellStyle name="20% - Accent5 15 5 2" xfId="18087"/>
    <cellStyle name="20% - Accent5 15 6" xfId="18088"/>
    <cellStyle name="20% - Accent5 15 7" xfId="18089"/>
    <cellStyle name="20% - Accent5 15 8" xfId="18090"/>
    <cellStyle name="20% - Accent5 15 9" xfId="18091"/>
    <cellStyle name="20% - Accent5 15_PNF Disclosure Summary 063011" xfId="18092"/>
    <cellStyle name="20% - Accent5 16" xfId="18093"/>
    <cellStyle name="20% - Accent5 16 10" xfId="18094"/>
    <cellStyle name="20% - Accent5 16 11" xfId="18095"/>
    <cellStyle name="20% - Accent5 16 12" xfId="18096"/>
    <cellStyle name="20% - Accent5 16 13" xfId="18097"/>
    <cellStyle name="20% - Accent5 16 14" xfId="18098"/>
    <cellStyle name="20% - Accent5 16 15" xfId="18099"/>
    <cellStyle name="20% - Accent5 16 16" xfId="18100"/>
    <cellStyle name="20% - Accent5 16 2" xfId="18101"/>
    <cellStyle name="20% - Accent5 16 2 10" xfId="18102"/>
    <cellStyle name="20% - Accent5 16 2 11" xfId="18103"/>
    <cellStyle name="20% - Accent5 16 2 12" xfId="18104"/>
    <cellStyle name="20% - Accent5 16 2 13" xfId="18105"/>
    <cellStyle name="20% - Accent5 16 2 14" xfId="18106"/>
    <cellStyle name="20% - Accent5 16 2 15" xfId="18107"/>
    <cellStyle name="20% - Accent5 16 2 2" xfId="18108"/>
    <cellStyle name="20% - Accent5 16 2 2 2" xfId="18109"/>
    <cellStyle name="20% - Accent5 16 2 2 2 2" xfId="18110"/>
    <cellStyle name="20% - Accent5 16 2 2 3" xfId="18111"/>
    <cellStyle name="20% - Accent5 16 2 3" xfId="18112"/>
    <cellStyle name="20% - Accent5 16 2 3 2" xfId="18113"/>
    <cellStyle name="20% - Accent5 16 2 3 2 2" xfId="18114"/>
    <cellStyle name="20% - Accent5 16 2 3 3" xfId="18115"/>
    <cellStyle name="20% - Accent5 16 2 4" xfId="18116"/>
    <cellStyle name="20% - Accent5 16 2 4 2" xfId="18117"/>
    <cellStyle name="20% - Accent5 16 2 5" xfId="18118"/>
    <cellStyle name="20% - Accent5 16 2 6" xfId="18119"/>
    <cellStyle name="20% - Accent5 16 2 7" xfId="18120"/>
    <cellStyle name="20% - Accent5 16 2 8" xfId="18121"/>
    <cellStyle name="20% - Accent5 16 2 9" xfId="18122"/>
    <cellStyle name="20% - Accent5 16 2_PNF Disclosure Summary 063011" xfId="18123"/>
    <cellStyle name="20% - Accent5 16 3" xfId="18124"/>
    <cellStyle name="20% - Accent5 16 3 2" xfId="18125"/>
    <cellStyle name="20% - Accent5 16 3 2 2" xfId="18126"/>
    <cellStyle name="20% - Accent5 16 3 3" xfId="18127"/>
    <cellStyle name="20% - Accent5 16 4" xfId="18128"/>
    <cellStyle name="20% - Accent5 16 4 2" xfId="18129"/>
    <cellStyle name="20% - Accent5 16 4 2 2" xfId="18130"/>
    <cellStyle name="20% - Accent5 16 4 3" xfId="18131"/>
    <cellStyle name="20% - Accent5 16 5" xfId="18132"/>
    <cellStyle name="20% - Accent5 16 5 2" xfId="18133"/>
    <cellStyle name="20% - Accent5 16 6" xfId="18134"/>
    <cellStyle name="20% - Accent5 16 7" xfId="18135"/>
    <cellStyle name="20% - Accent5 16 8" xfId="18136"/>
    <cellStyle name="20% - Accent5 16 9" xfId="18137"/>
    <cellStyle name="20% - Accent5 16_PNF Disclosure Summary 063011" xfId="18138"/>
    <cellStyle name="20% - Accent5 17" xfId="18139"/>
    <cellStyle name="20% - Accent5 17 10" xfId="18140"/>
    <cellStyle name="20% - Accent5 17 11" xfId="18141"/>
    <cellStyle name="20% - Accent5 17 12" xfId="18142"/>
    <cellStyle name="20% - Accent5 17 13" xfId="18143"/>
    <cellStyle name="20% - Accent5 17 14" xfId="18144"/>
    <cellStyle name="20% - Accent5 17 15" xfId="18145"/>
    <cellStyle name="20% - Accent5 17 16" xfId="18146"/>
    <cellStyle name="20% - Accent5 17 2" xfId="18147"/>
    <cellStyle name="20% - Accent5 17 2 10" xfId="18148"/>
    <cellStyle name="20% - Accent5 17 2 11" xfId="18149"/>
    <cellStyle name="20% - Accent5 17 2 12" xfId="18150"/>
    <cellStyle name="20% - Accent5 17 2 13" xfId="18151"/>
    <cellStyle name="20% - Accent5 17 2 14" xfId="18152"/>
    <cellStyle name="20% - Accent5 17 2 15" xfId="18153"/>
    <cellStyle name="20% - Accent5 17 2 2" xfId="18154"/>
    <cellStyle name="20% - Accent5 17 2 2 2" xfId="18155"/>
    <cellStyle name="20% - Accent5 17 2 2 2 2" xfId="18156"/>
    <cellStyle name="20% - Accent5 17 2 2 3" xfId="18157"/>
    <cellStyle name="20% - Accent5 17 2 3" xfId="18158"/>
    <cellStyle name="20% - Accent5 17 2 3 2" xfId="18159"/>
    <cellStyle name="20% - Accent5 17 2 3 2 2" xfId="18160"/>
    <cellStyle name="20% - Accent5 17 2 3 3" xfId="18161"/>
    <cellStyle name="20% - Accent5 17 2 4" xfId="18162"/>
    <cellStyle name="20% - Accent5 17 2 4 2" xfId="18163"/>
    <cellStyle name="20% - Accent5 17 2 5" xfId="18164"/>
    <cellStyle name="20% - Accent5 17 2 6" xfId="18165"/>
    <cellStyle name="20% - Accent5 17 2 7" xfId="18166"/>
    <cellStyle name="20% - Accent5 17 2 8" xfId="18167"/>
    <cellStyle name="20% - Accent5 17 2 9" xfId="18168"/>
    <cellStyle name="20% - Accent5 17 2_PNF Disclosure Summary 063011" xfId="18169"/>
    <cellStyle name="20% - Accent5 17 3" xfId="18170"/>
    <cellStyle name="20% - Accent5 17 3 2" xfId="18171"/>
    <cellStyle name="20% - Accent5 17 3 2 2" xfId="18172"/>
    <cellStyle name="20% - Accent5 17 3 3" xfId="18173"/>
    <cellStyle name="20% - Accent5 17 4" xfId="18174"/>
    <cellStyle name="20% - Accent5 17 4 2" xfId="18175"/>
    <cellStyle name="20% - Accent5 17 4 2 2" xfId="18176"/>
    <cellStyle name="20% - Accent5 17 4 3" xfId="18177"/>
    <cellStyle name="20% - Accent5 17 5" xfId="18178"/>
    <cellStyle name="20% - Accent5 17 5 2" xfId="18179"/>
    <cellStyle name="20% - Accent5 17 6" xfId="18180"/>
    <cellStyle name="20% - Accent5 17 7" xfId="18181"/>
    <cellStyle name="20% - Accent5 17 8" xfId="18182"/>
    <cellStyle name="20% - Accent5 17 9" xfId="18183"/>
    <cellStyle name="20% - Accent5 17_PNF Disclosure Summary 063011" xfId="18184"/>
    <cellStyle name="20% - Accent5 18" xfId="18185"/>
    <cellStyle name="20% - Accent5 18 10" xfId="18186"/>
    <cellStyle name="20% - Accent5 18 11" xfId="18187"/>
    <cellStyle name="20% - Accent5 18 12" xfId="18188"/>
    <cellStyle name="20% - Accent5 18 13" xfId="18189"/>
    <cellStyle name="20% - Accent5 18 14" xfId="18190"/>
    <cellStyle name="20% - Accent5 18 15" xfId="18191"/>
    <cellStyle name="20% - Accent5 18 16" xfId="18192"/>
    <cellStyle name="20% - Accent5 18 2" xfId="18193"/>
    <cellStyle name="20% - Accent5 18 2 10" xfId="18194"/>
    <cellStyle name="20% - Accent5 18 2 11" xfId="18195"/>
    <cellStyle name="20% - Accent5 18 2 12" xfId="18196"/>
    <cellStyle name="20% - Accent5 18 2 13" xfId="18197"/>
    <cellStyle name="20% - Accent5 18 2 14" xfId="18198"/>
    <cellStyle name="20% - Accent5 18 2 15" xfId="18199"/>
    <cellStyle name="20% - Accent5 18 2 2" xfId="18200"/>
    <cellStyle name="20% - Accent5 18 2 2 2" xfId="18201"/>
    <cellStyle name="20% - Accent5 18 2 2 2 2" xfId="18202"/>
    <cellStyle name="20% - Accent5 18 2 2 3" xfId="18203"/>
    <cellStyle name="20% - Accent5 18 2 3" xfId="18204"/>
    <cellStyle name="20% - Accent5 18 2 3 2" xfId="18205"/>
    <cellStyle name="20% - Accent5 18 2 3 2 2" xfId="18206"/>
    <cellStyle name="20% - Accent5 18 2 3 3" xfId="18207"/>
    <cellStyle name="20% - Accent5 18 2 4" xfId="18208"/>
    <cellStyle name="20% - Accent5 18 2 4 2" xfId="18209"/>
    <cellStyle name="20% - Accent5 18 2 5" xfId="18210"/>
    <cellStyle name="20% - Accent5 18 2 6" xfId="18211"/>
    <cellStyle name="20% - Accent5 18 2 7" xfId="18212"/>
    <cellStyle name="20% - Accent5 18 2 8" xfId="18213"/>
    <cellStyle name="20% - Accent5 18 2 9" xfId="18214"/>
    <cellStyle name="20% - Accent5 18 2_PNF Disclosure Summary 063011" xfId="18215"/>
    <cellStyle name="20% - Accent5 18 3" xfId="18216"/>
    <cellStyle name="20% - Accent5 18 3 2" xfId="18217"/>
    <cellStyle name="20% - Accent5 18 3 2 2" xfId="18218"/>
    <cellStyle name="20% - Accent5 18 3 3" xfId="18219"/>
    <cellStyle name="20% - Accent5 18 4" xfId="18220"/>
    <cellStyle name="20% - Accent5 18 4 2" xfId="18221"/>
    <cellStyle name="20% - Accent5 18 4 2 2" xfId="18222"/>
    <cellStyle name="20% - Accent5 18 4 3" xfId="18223"/>
    <cellStyle name="20% - Accent5 18 5" xfId="18224"/>
    <cellStyle name="20% - Accent5 18 5 2" xfId="18225"/>
    <cellStyle name="20% - Accent5 18 6" xfId="18226"/>
    <cellStyle name="20% - Accent5 18 7" xfId="18227"/>
    <cellStyle name="20% - Accent5 18 8" xfId="18228"/>
    <cellStyle name="20% - Accent5 18 9" xfId="18229"/>
    <cellStyle name="20% - Accent5 18_PNF Disclosure Summary 063011" xfId="18230"/>
    <cellStyle name="20% - Accent5 19" xfId="18231"/>
    <cellStyle name="20% - Accent5 19 10" xfId="18232"/>
    <cellStyle name="20% - Accent5 19 11" xfId="18233"/>
    <cellStyle name="20% - Accent5 19 12" xfId="18234"/>
    <cellStyle name="20% - Accent5 19 13" xfId="18235"/>
    <cellStyle name="20% - Accent5 19 14" xfId="18236"/>
    <cellStyle name="20% - Accent5 19 15" xfId="18237"/>
    <cellStyle name="20% - Accent5 19 16" xfId="18238"/>
    <cellStyle name="20% - Accent5 19 2" xfId="18239"/>
    <cellStyle name="20% - Accent5 19 2 10" xfId="18240"/>
    <cellStyle name="20% - Accent5 19 2 11" xfId="18241"/>
    <cellStyle name="20% - Accent5 19 2 12" xfId="18242"/>
    <cellStyle name="20% - Accent5 19 2 13" xfId="18243"/>
    <cellStyle name="20% - Accent5 19 2 14" xfId="18244"/>
    <cellStyle name="20% - Accent5 19 2 15" xfId="18245"/>
    <cellStyle name="20% - Accent5 19 2 2" xfId="18246"/>
    <cellStyle name="20% - Accent5 19 2 2 2" xfId="18247"/>
    <cellStyle name="20% - Accent5 19 2 2 2 2" xfId="18248"/>
    <cellStyle name="20% - Accent5 19 2 2 3" xfId="18249"/>
    <cellStyle name="20% - Accent5 19 2 3" xfId="18250"/>
    <cellStyle name="20% - Accent5 19 2 3 2" xfId="18251"/>
    <cellStyle name="20% - Accent5 19 2 3 2 2" xfId="18252"/>
    <cellStyle name="20% - Accent5 19 2 3 3" xfId="18253"/>
    <cellStyle name="20% - Accent5 19 2 4" xfId="18254"/>
    <cellStyle name="20% - Accent5 19 2 4 2" xfId="18255"/>
    <cellStyle name="20% - Accent5 19 2 5" xfId="18256"/>
    <cellStyle name="20% - Accent5 19 2 6" xfId="18257"/>
    <cellStyle name="20% - Accent5 19 2 7" xfId="18258"/>
    <cellStyle name="20% - Accent5 19 2 8" xfId="18259"/>
    <cellStyle name="20% - Accent5 19 2 9" xfId="18260"/>
    <cellStyle name="20% - Accent5 19 2_PNF Disclosure Summary 063011" xfId="18261"/>
    <cellStyle name="20% - Accent5 19 3" xfId="18262"/>
    <cellStyle name="20% - Accent5 19 3 2" xfId="18263"/>
    <cellStyle name="20% - Accent5 19 3 2 2" xfId="18264"/>
    <cellStyle name="20% - Accent5 19 3 3" xfId="18265"/>
    <cellStyle name="20% - Accent5 19 4" xfId="18266"/>
    <cellStyle name="20% - Accent5 19 4 2" xfId="18267"/>
    <cellStyle name="20% - Accent5 19 4 2 2" xfId="18268"/>
    <cellStyle name="20% - Accent5 19 4 3" xfId="18269"/>
    <cellStyle name="20% - Accent5 19 5" xfId="18270"/>
    <cellStyle name="20% - Accent5 19 5 2" xfId="18271"/>
    <cellStyle name="20% - Accent5 19 6" xfId="18272"/>
    <cellStyle name="20% - Accent5 19 7" xfId="18273"/>
    <cellStyle name="20% - Accent5 19 8" xfId="18274"/>
    <cellStyle name="20% - Accent5 19 9" xfId="18275"/>
    <cellStyle name="20% - Accent5 19_PNF Disclosure Summary 063011" xfId="18276"/>
    <cellStyle name="20% - Accent5 2" xfId="18277"/>
    <cellStyle name="20% - Accent5 2 10" xfId="18278"/>
    <cellStyle name="20% - Accent5 2 10 2" xfId="18279"/>
    <cellStyle name="20% - Accent5 2 10 2 2" xfId="18280"/>
    <cellStyle name="20% - Accent5 2 10 3" xfId="18281"/>
    <cellStyle name="20% - Accent5 2 11" xfId="18282"/>
    <cellStyle name="20% - Accent5 2 11 2" xfId="18283"/>
    <cellStyle name="20% - Accent5 2 12" xfId="18284"/>
    <cellStyle name="20% - Accent5 2 13" xfId="18285"/>
    <cellStyle name="20% - Accent5 2 14" xfId="18286"/>
    <cellStyle name="20% - Accent5 2 15" xfId="18287"/>
    <cellStyle name="20% - Accent5 2 16" xfId="18288"/>
    <cellStyle name="20% - Accent5 2 17" xfId="18289"/>
    <cellStyle name="20% - Accent5 2 18" xfId="18290"/>
    <cellStyle name="20% - Accent5 2 19" xfId="18291"/>
    <cellStyle name="20% - Accent5 2 2" xfId="18292"/>
    <cellStyle name="20% - Accent5 2 2 10" xfId="18293"/>
    <cellStyle name="20% - Accent5 2 2 11" xfId="18294"/>
    <cellStyle name="20% - Accent5 2 2 12" xfId="18295"/>
    <cellStyle name="20% - Accent5 2 2 13" xfId="18296"/>
    <cellStyle name="20% - Accent5 2 2 14" xfId="18297"/>
    <cellStyle name="20% - Accent5 2 2 15" xfId="18298"/>
    <cellStyle name="20% - Accent5 2 2 16" xfId="18299"/>
    <cellStyle name="20% - Accent5 2 2 2" xfId="18300"/>
    <cellStyle name="20% - Accent5 2 2 2 10" xfId="18301"/>
    <cellStyle name="20% - Accent5 2 2 2 11" xfId="18302"/>
    <cellStyle name="20% - Accent5 2 2 2 12" xfId="18303"/>
    <cellStyle name="20% - Accent5 2 2 2 13" xfId="18304"/>
    <cellStyle name="20% - Accent5 2 2 2 14" xfId="18305"/>
    <cellStyle name="20% - Accent5 2 2 2 15" xfId="18306"/>
    <cellStyle name="20% - Accent5 2 2 2 2" xfId="18307"/>
    <cellStyle name="20% - Accent5 2 2 2 2 2" xfId="18308"/>
    <cellStyle name="20% - Accent5 2 2 2 2 2 2" xfId="18309"/>
    <cellStyle name="20% - Accent5 2 2 2 2 3" xfId="18310"/>
    <cellStyle name="20% - Accent5 2 2 2 3" xfId="18311"/>
    <cellStyle name="20% - Accent5 2 2 2 3 2" xfId="18312"/>
    <cellStyle name="20% - Accent5 2 2 2 3 2 2" xfId="18313"/>
    <cellStyle name="20% - Accent5 2 2 2 3 3" xfId="18314"/>
    <cellStyle name="20% - Accent5 2 2 2 4" xfId="18315"/>
    <cellStyle name="20% - Accent5 2 2 2 4 2" xfId="18316"/>
    <cellStyle name="20% - Accent5 2 2 2 5" xfId="18317"/>
    <cellStyle name="20% - Accent5 2 2 2 6" xfId="18318"/>
    <cellStyle name="20% - Accent5 2 2 2 7" xfId="18319"/>
    <cellStyle name="20% - Accent5 2 2 2 8" xfId="18320"/>
    <cellStyle name="20% - Accent5 2 2 2 9" xfId="18321"/>
    <cellStyle name="20% - Accent5 2 2 2_PNF Disclosure Summary 063011" xfId="18322"/>
    <cellStyle name="20% - Accent5 2 2 3" xfId="18323"/>
    <cellStyle name="20% - Accent5 2 2 3 2" xfId="18324"/>
    <cellStyle name="20% - Accent5 2 2 3 2 2" xfId="18325"/>
    <cellStyle name="20% - Accent5 2 2 3 3" xfId="18326"/>
    <cellStyle name="20% - Accent5 2 2 4" xfId="18327"/>
    <cellStyle name="20% - Accent5 2 2 4 2" xfId="18328"/>
    <cellStyle name="20% - Accent5 2 2 4 2 2" xfId="18329"/>
    <cellStyle name="20% - Accent5 2 2 4 3" xfId="18330"/>
    <cellStyle name="20% - Accent5 2 2 5" xfId="18331"/>
    <cellStyle name="20% - Accent5 2 2 5 2" xfId="18332"/>
    <cellStyle name="20% - Accent5 2 2 6" xfId="18333"/>
    <cellStyle name="20% - Accent5 2 2 7" xfId="18334"/>
    <cellStyle name="20% - Accent5 2 2 8" xfId="18335"/>
    <cellStyle name="20% - Accent5 2 2 9" xfId="18336"/>
    <cellStyle name="20% - Accent5 2 2_PNF Disclosure Summary 063011" xfId="18337"/>
    <cellStyle name="20% - Accent5 2 20" xfId="18338"/>
    <cellStyle name="20% - Accent5 2 21" xfId="18339"/>
    <cellStyle name="20% - Accent5 2 22" xfId="18340"/>
    <cellStyle name="20% - Accent5 2 3" xfId="18341"/>
    <cellStyle name="20% - Accent5 2 3 10" xfId="18342"/>
    <cellStyle name="20% - Accent5 2 3 11" xfId="18343"/>
    <cellStyle name="20% - Accent5 2 3 12" xfId="18344"/>
    <cellStyle name="20% - Accent5 2 3 13" xfId="18345"/>
    <cellStyle name="20% - Accent5 2 3 14" xfId="18346"/>
    <cellStyle name="20% - Accent5 2 3 15" xfId="18347"/>
    <cellStyle name="20% - Accent5 2 3 16" xfId="18348"/>
    <cellStyle name="20% - Accent5 2 3 2" xfId="18349"/>
    <cellStyle name="20% - Accent5 2 3 2 10" xfId="18350"/>
    <cellStyle name="20% - Accent5 2 3 2 11" xfId="18351"/>
    <cellStyle name="20% - Accent5 2 3 2 12" xfId="18352"/>
    <cellStyle name="20% - Accent5 2 3 2 13" xfId="18353"/>
    <cellStyle name="20% - Accent5 2 3 2 14" xfId="18354"/>
    <cellStyle name="20% - Accent5 2 3 2 15" xfId="18355"/>
    <cellStyle name="20% - Accent5 2 3 2 2" xfId="18356"/>
    <cellStyle name="20% - Accent5 2 3 2 2 2" xfId="18357"/>
    <cellStyle name="20% - Accent5 2 3 2 2 2 2" xfId="18358"/>
    <cellStyle name="20% - Accent5 2 3 2 2 3" xfId="18359"/>
    <cellStyle name="20% - Accent5 2 3 2 3" xfId="18360"/>
    <cellStyle name="20% - Accent5 2 3 2 3 2" xfId="18361"/>
    <cellStyle name="20% - Accent5 2 3 2 3 2 2" xfId="18362"/>
    <cellStyle name="20% - Accent5 2 3 2 3 3" xfId="18363"/>
    <cellStyle name="20% - Accent5 2 3 2 4" xfId="18364"/>
    <cellStyle name="20% - Accent5 2 3 2 4 2" xfId="18365"/>
    <cellStyle name="20% - Accent5 2 3 2 5" xfId="18366"/>
    <cellStyle name="20% - Accent5 2 3 2 6" xfId="18367"/>
    <cellStyle name="20% - Accent5 2 3 2 7" xfId="18368"/>
    <cellStyle name="20% - Accent5 2 3 2 8" xfId="18369"/>
    <cellStyle name="20% - Accent5 2 3 2 9" xfId="18370"/>
    <cellStyle name="20% - Accent5 2 3 2_PNF Disclosure Summary 063011" xfId="18371"/>
    <cellStyle name="20% - Accent5 2 3 3" xfId="18372"/>
    <cellStyle name="20% - Accent5 2 3 3 2" xfId="18373"/>
    <cellStyle name="20% - Accent5 2 3 3 2 2" xfId="18374"/>
    <cellStyle name="20% - Accent5 2 3 3 3" xfId="18375"/>
    <cellStyle name="20% - Accent5 2 3 4" xfId="18376"/>
    <cellStyle name="20% - Accent5 2 3 4 2" xfId="18377"/>
    <cellStyle name="20% - Accent5 2 3 4 2 2" xfId="18378"/>
    <cellStyle name="20% - Accent5 2 3 4 3" xfId="18379"/>
    <cellStyle name="20% - Accent5 2 3 5" xfId="18380"/>
    <cellStyle name="20% - Accent5 2 3 5 2" xfId="18381"/>
    <cellStyle name="20% - Accent5 2 3 6" xfId="18382"/>
    <cellStyle name="20% - Accent5 2 3 7" xfId="18383"/>
    <cellStyle name="20% - Accent5 2 3 8" xfId="18384"/>
    <cellStyle name="20% - Accent5 2 3 9" xfId="18385"/>
    <cellStyle name="20% - Accent5 2 3_PNF Disclosure Summary 063011" xfId="18386"/>
    <cellStyle name="20% - Accent5 2 4" xfId="18387"/>
    <cellStyle name="20% - Accent5 2 4 10" xfId="18388"/>
    <cellStyle name="20% - Accent5 2 4 11" xfId="18389"/>
    <cellStyle name="20% - Accent5 2 4 12" xfId="18390"/>
    <cellStyle name="20% - Accent5 2 4 13" xfId="18391"/>
    <cellStyle name="20% - Accent5 2 4 14" xfId="18392"/>
    <cellStyle name="20% - Accent5 2 4 15" xfId="18393"/>
    <cellStyle name="20% - Accent5 2 4 16" xfId="18394"/>
    <cellStyle name="20% - Accent5 2 4 2" xfId="18395"/>
    <cellStyle name="20% - Accent5 2 4 2 10" xfId="18396"/>
    <cellStyle name="20% - Accent5 2 4 2 11" xfId="18397"/>
    <cellStyle name="20% - Accent5 2 4 2 12" xfId="18398"/>
    <cellStyle name="20% - Accent5 2 4 2 13" xfId="18399"/>
    <cellStyle name="20% - Accent5 2 4 2 14" xfId="18400"/>
    <cellStyle name="20% - Accent5 2 4 2 15" xfId="18401"/>
    <cellStyle name="20% - Accent5 2 4 2 2" xfId="18402"/>
    <cellStyle name="20% - Accent5 2 4 2 2 2" xfId="18403"/>
    <cellStyle name="20% - Accent5 2 4 2 2 2 2" xfId="18404"/>
    <cellStyle name="20% - Accent5 2 4 2 2 3" xfId="18405"/>
    <cellStyle name="20% - Accent5 2 4 2 3" xfId="18406"/>
    <cellStyle name="20% - Accent5 2 4 2 3 2" xfId="18407"/>
    <cellStyle name="20% - Accent5 2 4 2 3 2 2" xfId="18408"/>
    <cellStyle name="20% - Accent5 2 4 2 3 3" xfId="18409"/>
    <cellStyle name="20% - Accent5 2 4 2 4" xfId="18410"/>
    <cellStyle name="20% - Accent5 2 4 2 4 2" xfId="18411"/>
    <cellStyle name="20% - Accent5 2 4 2 5" xfId="18412"/>
    <cellStyle name="20% - Accent5 2 4 2 6" xfId="18413"/>
    <cellStyle name="20% - Accent5 2 4 2 7" xfId="18414"/>
    <cellStyle name="20% - Accent5 2 4 2 8" xfId="18415"/>
    <cellStyle name="20% - Accent5 2 4 2 9" xfId="18416"/>
    <cellStyle name="20% - Accent5 2 4 2_PNF Disclosure Summary 063011" xfId="18417"/>
    <cellStyle name="20% - Accent5 2 4 3" xfId="18418"/>
    <cellStyle name="20% - Accent5 2 4 3 2" xfId="18419"/>
    <cellStyle name="20% - Accent5 2 4 3 2 2" xfId="18420"/>
    <cellStyle name="20% - Accent5 2 4 3 3" xfId="18421"/>
    <cellStyle name="20% - Accent5 2 4 4" xfId="18422"/>
    <cellStyle name="20% - Accent5 2 4 4 2" xfId="18423"/>
    <cellStyle name="20% - Accent5 2 4 4 2 2" xfId="18424"/>
    <cellStyle name="20% - Accent5 2 4 4 3" xfId="18425"/>
    <cellStyle name="20% - Accent5 2 4 5" xfId="18426"/>
    <cellStyle name="20% - Accent5 2 4 5 2" xfId="18427"/>
    <cellStyle name="20% - Accent5 2 4 6" xfId="18428"/>
    <cellStyle name="20% - Accent5 2 4 7" xfId="18429"/>
    <cellStyle name="20% - Accent5 2 4 8" xfId="18430"/>
    <cellStyle name="20% - Accent5 2 4 9" xfId="18431"/>
    <cellStyle name="20% - Accent5 2 4_PNF Disclosure Summary 063011" xfId="18432"/>
    <cellStyle name="20% - Accent5 2 5" xfId="18433"/>
    <cellStyle name="20% - Accent5 2 5 10" xfId="18434"/>
    <cellStyle name="20% - Accent5 2 5 11" xfId="18435"/>
    <cellStyle name="20% - Accent5 2 5 12" xfId="18436"/>
    <cellStyle name="20% - Accent5 2 5 13" xfId="18437"/>
    <cellStyle name="20% - Accent5 2 5 14" xfId="18438"/>
    <cellStyle name="20% - Accent5 2 5 15" xfId="18439"/>
    <cellStyle name="20% - Accent5 2 5 16" xfId="18440"/>
    <cellStyle name="20% - Accent5 2 5 2" xfId="18441"/>
    <cellStyle name="20% - Accent5 2 5 2 10" xfId="18442"/>
    <cellStyle name="20% - Accent5 2 5 2 11" xfId="18443"/>
    <cellStyle name="20% - Accent5 2 5 2 12" xfId="18444"/>
    <cellStyle name="20% - Accent5 2 5 2 13" xfId="18445"/>
    <cellStyle name="20% - Accent5 2 5 2 14" xfId="18446"/>
    <cellStyle name="20% - Accent5 2 5 2 15" xfId="18447"/>
    <cellStyle name="20% - Accent5 2 5 2 2" xfId="18448"/>
    <cellStyle name="20% - Accent5 2 5 2 2 2" xfId="18449"/>
    <cellStyle name="20% - Accent5 2 5 2 2 2 2" xfId="18450"/>
    <cellStyle name="20% - Accent5 2 5 2 2 3" xfId="18451"/>
    <cellStyle name="20% - Accent5 2 5 2 3" xfId="18452"/>
    <cellStyle name="20% - Accent5 2 5 2 3 2" xfId="18453"/>
    <cellStyle name="20% - Accent5 2 5 2 3 2 2" xfId="18454"/>
    <cellStyle name="20% - Accent5 2 5 2 3 3" xfId="18455"/>
    <cellStyle name="20% - Accent5 2 5 2 4" xfId="18456"/>
    <cellStyle name="20% - Accent5 2 5 2 4 2" xfId="18457"/>
    <cellStyle name="20% - Accent5 2 5 2 5" xfId="18458"/>
    <cellStyle name="20% - Accent5 2 5 2 6" xfId="18459"/>
    <cellStyle name="20% - Accent5 2 5 2 7" xfId="18460"/>
    <cellStyle name="20% - Accent5 2 5 2 8" xfId="18461"/>
    <cellStyle name="20% - Accent5 2 5 2 9" xfId="18462"/>
    <cellStyle name="20% - Accent5 2 5 2_PNF Disclosure Summary 063011" xfId="18463"/>
    <cellStyle name="20% - Accent5 2 5 3" xfId="18464"/>
    <cellStyle name="20% - Accent5 2 5 3 2" xfId="18465"/>
    <cellStyle name="20% - Accent5 2 5 3 2 2" xfId="18466"/>
    <cellStyle name="20% - Accent5 2 5 3 3" xfId="18467"/>
    <cellStyle name="20% - Accent5 2 5 4" xfId="18468"/>
    <cellStyle name="20% - Accent5 2 5 4 2" xfId="18469"/>
    <cellStyle name="20% - Accent5 2 5 4 2 2" xfId="18470"/>
    <cellStyle name="20% - Accent5 2 5 4 3" xfId="18471"/>
    <cellStyle name="20% - Accent5 2 5 5" xfId="18472"/>
    <cellStyle name="20% - Accent5 2 5 5 2" xfId="18473"/>
    <cellStyle name="20% - Accent5 2 5 6" xfId="18474"/>
    <cellStyle name="20% - Accent5 2 5 7" xfId="18475"/>
    <cellStyle name="20% - Accent5 2 5 8" xfId="18476"/>
    <cellStyle name="20% - Accent5 2 5 9" xfId="18477"/>
    <cellStyle name="20% - Accent5 2 5_PNF Disclosure Summary 063011" xfId="18478"/>
    <cellStyle name="20% - Accent5 2 6" xfId="18479"/>
    <cellStyle name="20% - Accent5 2 6 10" xfId="18480"/>
    <cellStyle name="20% - Accent5 2 6 11" xfId="18481"/>
    <cellStyle name="20% - Accent5 2 6 12" xfId="18482"/>
    <cellStyle name="20% - Accent5 2 6 13" xfId="18483"/>
    <cellStyle name="20% - Accent5 2 6 14" xfId="18484"/>
    <cellStyle name="20% - Accent5 2 6 15" xfId="18485"/>
    <cellStyle name="20% - Accent5 2 6 16" xfId="18486"/>
    <cellStyle name="20% - Accent5 2 6 2" xfId="18487"/>
    <cellStyle name="20% - Accent5 2 6 2 10" xfId="18488"/>
    <cellStyle name="20% - Accent5 2 6 2 11" xfId="18489"/>
    <cellStyle name="20% - Accent5 2 6 2 12" xfId="18490"/>
    <cellStyle name="20% - Accent5 2 6 2 13" xfId="18491"/>
    <cellStyle name="20% - Accent5 2 6 2 14" xfId="18492"/>
    <cellStyle name="20% - Accent5 2 6 2 15" xfId="18493"/>
    <cellStyle name="20% - Accent5 2 6 2 2" xfId="18494"/>
    <cellStyle name="20% - Accent5 2 6 2 2 2" xfId="18495"/>
    <cellStyle name="20% - Accent5 2 6 2 2 2 2" xfId="18496"/>
    <cellStyle name="20% - Accent5 2 6 2 2 3" xfId="18497"/>
    <cellStyle name="20% - Accent5 2 6 2 3" xfId="18498"/>
    <cellStyle name="20% - Accent5 2 6 2 3 2" xfId="18499"/>
    <cellStyle name="20% - Accent5 2 6 2 3 2 2" xfId="18500"/>
    <cellStyle name="20% - Accent5 2 6 2 3 3" xfId="18501"/>
    <cellStyle name="20% - Accent5 2 6 2 4" xfId="18502"/>
    <cellStyle name="20% - Accent5 2 6 2 4 2" xfId="18503"/>
    <cellStyle name="20% - Accent5 2 6 2 5" xfId="18504"/>
    <cellStyle name="20% - Accent5 2 6 2 6" xfId="18505"/>
    <cellStyle name="20% - Accent5 2 6 2 7" xfId="18506"/>
    <cellStyle name="20% - Accent5 2 6 2 8" xfId="18507"/>
    <cellStyle name="20% - Accent5 2 6 2 9" xfId="18508"/>
    <cellStyle name="20% - Accent5 2 6 2_PNF Disclosure Summary 063011" xfId="18509"/>
    <cellStyle name="20% - Accent5 2 6 3" xfId="18510"/>
    <cellStyle name="20% - Accent5 2 6 3 2" xfId="18511"/>
    <cellStyle name="20% - Accent5 2 6 3 2 2" xfId="18512"/>
    <cellStyle name="20% - Accent5 2 6 3 3" xfId="18513"/>
    <cellStyle name="20% - Accent5 2 6 4" xfId="18514"/>
    <cellStyle name="20% - Accent5 2 6 4 2" xfId="18515"/>
    <cellStyle name="20% - Accent5 2 6 4 2 2" xfId="18516"/>
    <cellStyle name="20% - Accent5 2 6 4 3" xfId="18517"/>
    <cellStyle name="20% - Accent5 2 6 5" xfId="18518"/>
    <cellStyle name="20% - Accent5 2 6 5 2" xfId="18519"/>
    <cellStyle name="20% - Accent5 2 6 6" xfId="18520"/>
    <cellStyle name="20% - Accent5 2 6 7" xfId="18521"/>
    <cellStyle name="20% - Accent5 2 6 8" xfId="18522"/>
    <cellStyle name="20% - Accent5 2 6 9" xfId="18523"/>
    <cellStyle name="20% - Accent5 2 6_PNF Disclosure Summary 063011" xfId="18524"/>
    <cellStyle name="20% - Accent5 2 7" xfId="18525"/>
    <cellStyle name="20% - Accent5 2 7 10" xfId="18526"/>
    <cellStyle name="20% - Accent5 2 7 11" xfId="18527"/>
    <cellStyle name="20% - Accent5 2 7 12" xfId="18528"/>
    <cellStyle name="20% - Accent5 2 7 13" xfId="18529"/>
    <cellStyle name="20% - Accent5 2 7 14" xfId="18530"/>
    <cellStyle name="20% - Accent5 2 7 15" xfId="18531"/>
    <cellStyle name="20% - Accent5 2 7 16" xfId="18532"/>
    <cellStyle name="20% - Accent5 2 7 2" xfId="18533"/>
    <cellStyle name="20% - Accent5 2 7 2 10" xfId="18534"/>
    <cellStyle name="20% - Accent5 2 7 2 11" xfId="18535"/>
    <cellStyle name="20% - Accent5 2 7 2 12" xfId="18536"/>
    <cellStyle name="20% - Accent5 2 7 2 13" xfId="18537"/>
    <cellStyle name="20% - Accent5 2 7 2 14" xfId="18538"/>
    <cellStyle name="20% - Accent5 2 7 2 15" xfId="18539"/>
    <cellStyle name="20% - Accent5 2 7 2 2" xfId="18540"/>
    <cellStyle name="20% - Accent5 2 7 2 2 2" xfId="18541"/>
    <cellStyle name="20% - Accent5 2 7 2 2 2 2" xfId="18542"/>
    <cellStyle name="20% - Accent5 2 7 2 2 3" xfId="18543"/>
    <cellStyle name="20% - Accent5 2 7 2 3" xfId="18544"/>
    <cellStyle name="20% - Accent5 2 7 2 3 2" xfId="18545"/>
    <cellStyle name="20% - Accent5 2 7 2 3 2 2" xfId="18546"/>
    <cellStyle name="20% - Accent5 2 7 2 3 3" xfId="18547"/>
    <cellStyle name="20% - Accent5 2 7 2 4" xfId="18548"/>
    <cellStyle name="20% - Accent5 2 7 2 4 2" xfId="18549"/>
    <cellStyle name="20% - Accent5 2 7 2 5" xfId="18550"/>
    <cellStyle name="20% - Accent5 2 7 2 6" xfId="18551"/>
    <cellStyle name="20% - Accent5 2 7 2 7" xfId="18552"/>
    <cellStyle name="20% - Accent5 2 7 2 8" xfId="18553"/>
    <cellStyle name="20% - Accent5 2 7 2 9" xfId="18554"/>
    <cellStyle name="20% - Accent5 2 7 2_PNF Disclosure Summary 063011" xfId="18555"/>
    <cellStyle name="20% - Accent5 2 7 3" xfId="18556"/>
    <cellStyle name="20% - Accent5 2 7 3 2" xfId="18557"/>
    <cellStyle name="20% - Accent5 2 7 3 2 2" xfId="18558"/>
    <cellStyle name="20% - Accent5 2 7 3 3" xfId="18559"/>
    <cellStyle name="20% - Accent5 2 7 4" xfId="18560"/>
    <cellStyle name="20% - Accent5 2 7 4 2" xfId="18561"/>
    <cellStyle name="20% - Accent5 2 7 4 2 2" xfId="18562"/>
    <cellStyle name="20% - Accent5 2 7 4 3" xfId="18563"/>
    <cellStyle name="20% - Accent5 2 7 5" xfId="18564"/>
    <cellStyle name="20% - Accent5 2 7 5 2" xfId="18565"/>
    <cellStyle name="20% - Accent5 2 7 6" xfId="18566"/>
    <cellStyle name="20% - Accent5 2 7 7" xfId="18567"/>
    <cellStyle name="20% - Accent5 2 7 8" xfId="18568"/>
    <cellStyle name="20% - Accent5 2 7 9" xfId="18569"/>
    <cellStyle name="20% - Accent5 2 7_PNF Disclosure Summary 063011" xfId="18570"/>
    <cellStyle name="20% - Accent5 2 8" xfId="18571"/>
    <cellStyle name="20% - Accent5 2 8 10" xfId="18572"/>
    <cellStyle name="20% - Accent5 2 8 11" xfId="18573"/>
    <cellStyle name="20% - Accent5 2 8 12" xfId="18574"/>
    <cellStyle name="20% - Accent5 2 8 13" xfId="18575"/>
    <cellStyle name="20% - Accent5 2 8 14" xfId="18576"/>
    <cellStyle name="20% - Accent5 2 8 15" xfId="18577"/>
    <cellStyle name="20% - Accent5 2 8 2" xfId="18578"/>
    <cellStyle name="20% - Accent5 2 8 2 2" xfId="18579"/>
    <cellStyle name="20% - Accent5 2 8 2 2 2" xfId="18580"/>
    <cellStyle name="20% - Accent5 2 8 2 3" xfId="18581"/>
    <cellStyle name="20% - Accent5 2 8 3" xfId="18582"/>
    <cellStyle name="20% - Accent5 2 8 3 2" xfId="18583"/>
    <cellStyle name="20% - Accent5 2 8 3 2 2" xfId="18584"/>
    <cellStyle name="20% - Accent5 2 8 3 3" xfId="18585"/>
    <cellStyle name="20% - Accent5 2 8 4" xfId="18586"/>
    <cellStyle name="20% - Accent5 2 8 4 2" xfId="18587"/>
    <cellStyle name="20% - Accent5 2 8 5" xfId="18588"/>
    <cellStyle name="20% - Accent5 2 8 6" xfId="18589"/>
    <cellStyle name="20% - Accent5 2 8 7" xfId="18590"/>
    <cellStyle name="20% - Accent5 2 8 8" xfId="18591"/>
    <cellStyle name="20% - Accent5 2 8 9" xfId="18592"/>
    <cellStyle name="20% - Accent5 2 8_PNF Disclosure Summary 063011" xfId="18593"/>
    <cellStyle name="20% - Accent5 2 9" xfId="18594"/>
    <cellStyle name="20% - Accent5 2 9 2" xfId="18595"/>
    <cellStyle name="20% - Accent5 2 9 2 2" xfId="18596"/>
    <cellStyle name="20% - Accent5 2 9 3" xfId="18597"/>
    <cellStyle name="20% - Accent5 2_PNF Disclosure Summary 063011" xfId="18598"/>
    <cellStyle name="20% - Accent5 20" xfId="18599"/>
    <cellStyle name="20% - Accent5 20 10" xfId="18600"/>
    <cellStyle name="20% - Accent5 20 11" xfId="18601"/>
    <cellStyle name="20% - Accent5 20 12" xfId="18602"/>
    <cellStyle name="20% - Accent5 20 13" xfId="18603"/>
    <cellStyle name="20% - Accent5 20 14" xfId="18604"/>
    <cellStyle name="20% - Accent5 20 15" xfId="18605"/>
    <cellStyle name="20% - Accent5 20 2" xfId="18606"/>
    <cellStyle name="20% - Accent5 20 2 2" xfId="18607"/>
    <cellStyle name="20% - Accent5 20 2 2 2" xfId="18608"/>
    <cellStyle name="20% - Accent5 20 2 3" xfId="18609"/>
    <cellStyle name="20% - Accent5 20 3" xfId="18610"/>
    <cellStyle name="20% - Accent5 20 3 2" xfId="18611"/>
    <cellStyle name="20% - Accent5 20 3 2 2" xfId="18612"/>
    <cellStyle name="20% - Accent5 20 3 3" xfId="18613"/>
    <cellStyle name="20% - Accent5 20 4" xfId="18614"/>
    <cellStyle name="20% - Accent5 20 4 2" xfId="18615"/>
    <cellStyle name="20% - Accent5 20 5" xfId="18616"/>
    <cellStyle name="20% - Accent5 20 6" xfId="18617"/>
    <cellStyle name="20% - Accent5 20 7" xfId="18618"/>
    <cellStyle name="20% - Accent5 20 8" xfId="18619"/>
    <cellStyle name="20% - Accent5 20 9" xfId="18620"/>
    <cellStyle name="20% - Accent5 20_PNF Disclosure Summary 063011" xfId="18621"/>
    <cellStyle name="20% - Accent5 21" xfId="18622"/>
    <cellStyle name="20% - Accent5 21 2" xfId="18623"/>
    <cellStyle name="20% - Accent5 22" xfId="18624"/>
    <cellStyle name="20% - Accent5 23" xfId="18625"/>
    <cellStyle name="20% - Accent5 24" xfId="18626"/>
    <cellStyle name="20% - Accent5 25" xfId="18627"/>
    <cellStyle name="20% - Accent5 26" xfId="18628"/>
    <cellStyle name="20% - Accent5 27" xfId="18629"/>
    <cellStyle name="20% - Accent5 28" xfId="18630"/>
    <cellStyle name="20% - Accent5 29" xfId="18631"/>
    <cellStyle name="20% - Accent5 3" xfId="18632"/>
    <cellStyle name="20% - Accent5 3 10" xfId="18633"/>
    <cellStyle name="20% - Accent5 3 10 2" xfId="18634"/>
    <cellStyle name="20% - Accent5 3 10 2 2" xfId="18635"/>
    <cellStyle name="20% - Accent5 3 10 3" xfId="18636"/>
    <cellStyle name="20% - Accent5 3 11" xfId="18637"/>
    <cellStyle name="20% - Accent5 3 11 2" xfId="18638"/>
    <cellStyle name="20% - Accent5 3 12" xfId="18639"/>
    <cellStyle name="20% - Accent5 3 13" xfId="18640"/>
    <cellStyle name="20% - Accent5 3 14" xfId="18641"/>
    <cellStyle name="20% - Accent5 3 15" xfId="18642"/>
    <cellStyle name="20% - Accent5 3 16" xfId="18643"/>
    <cellStyle name="20% - Accent5 3 17" xfId="18644"/>
    <cellStyle name="20% - Accent5 3 18" xfId="18645"/>
    <cellStyle name="20% - Accent5 3 19" xfId="18646"/>
    <cellStyle name="20% - Accent5 3 2" xfId="18647"/>
    <cellStyle name="20% - Accent5 3 2 10" xfId="18648"/>
    <cellStyle name="20% - Accent5 3 2 11" xfId="18649"/>
    <cellStyle name="20% - Accent5 3 2 12" xfId="18650"/>
    <cellStyle name="20% - Accent5 3 2 13" xfId="18651"/>
    <cellStyle name="20% - Accent5 3 2 14" xfId="18652"/>
    <cellStyle name="20% - Accent5 3 2 15" xfId="18653"/>
    <cellStyle name="20% - Accent5 3 2 16" xfId="18654"/>
    <cellStyle name="20% - Accent5 3 2 2" xfId="18655"/>
    <cellStyle name="20% - Accent5 3 2 2 10" xfId="18656"/>
    <cellStyle name="20% - Accent5 3 2 2 11" xfId="18657"/>
    <cellStyle name="20% - Accent5 3 2 2 12" xfId="18658"/>
    <cellStyle name="20% - Accent5 3 2 2 13" xfId="18659"/>
    <cellStyle name="20% - Accent5 3 2 2 14" xfId="18660"/>
    <cellStyle name="20% - Accent5 3 2 2 15" xfId="18661"/>
    <cellStyle name="20% - Accent5 3 2 2 2" xfId="18662"/>
    <cellStyle name="20% - Accent5 3 2 2 2 2" xfId="18663"/>
    <cellStyle name="20% - Accent5 3 2 2 2 2 2" xfId="18664"/>
    <cellStyle name="20% - Accent5 3 2 2 2 3" xfId="18665"/>
    <cellStyle name="20% - Accent5 3 2 2 3" xfId="18666"/>
    <cellStyle name="20% - Accent5 3 2 2 3 2" xfId="18667"/>
    <cellStyle name="20% - Accent5 3 2 2 3 2 2" xfId="18668"/>
    <cellStyle name="20% - Accent5 3 2 2 3 3" xfId="18669"/>
    <cellStyle name="20% - Accent5 3 2 2 4" xfId="18670"/>
    <cellStyle name="20% - Accent5 3 2 2 4 2" xfId="18671"/>
    <cellStyle name="20% - Accent5 3 2 2 5" xfId="18672"/>
    <cellStyle name="20% - Accent5 3 2 2 6" xfId="18673"/>
    <cellStyle name="20% - Accent5 3 2 2 7" xfId="18674"/>
    <cellStyle name="20% - Accent5 3 2 2 8" xfId="18675"/>
    <cellStyle name="20% - Accent5 3 2 2 9" xfId="18676"/>
    <cellStyle name="20% - Accent5 3 2 2_PNF Disclosure Summary 063011" xfId="18677"/>
    <cellStyle name="20% - Accent5 3 2 3" xfId="18678"/>
    <cellStyle name="20% - Accent5 3 2 3 2" xfId="18679"/>
    <cellStyle name="20% - Accent5 3 2 3 2 2" xfId="18680"/>
    <cellStyle name="20% - Accent5 3 2 3 3" xfId="18681"/>
    <cellStyle name="20% - Accent5 3 2 4" xfId="18682"/>
    <cellStyle name="20% - Accent5 3 2 4 2" xfId="18683"/>
    <cellStyle name="20% - Accent5 3 2 4 2 2" xfId="18684"/>
    <cellStyle name="20% - Accent5 3 2 4 3" xfId="18685"/>
    <cellStyle name="20% - Accent5 3 2 5" xfId="18686"/>
    <cellStyle name="20% - Accent5 3 2 5 2" xfId="18687"/>
    <cellStyle name="20% - Accent5 3 2 6" xfId="18688"/>
    <cellStyle name="20% - Accent5 3 2 7" xfId="18689"/>
    <cellStyle name="20% - Accent5 3 2 8" xfId="18690"/>
    <cellStyle name="20% - Accent5 3 2 9" xfId="18691"/>
    <cellStyle name="20% - Accent5 3 2_PNF Disclosure Summary 063011" xfId="18692"/>
    <cellStyle name="20% - Accent5 3 20" xfId="18693"/>
    <cellStyle name="20% - Accent5 3 21" xfId="18694"/>
    <cellStyle name="20% - Accent5 3 22" xfId="18695"/>
    <cellStyle name="20% - Accent5 3 3" xfId="18696"/>
    <cellStyle name="20% - Accent5 3 3 10" xfId="18697"/>
    <cellStyle name="20% - Accent5 3 3 11" xfId="18698"/>
    <cellStyle name="20% - Accent5 3 3 12" xfId="18699"/>
    <cellStyle name="20% - Accent5 3 3 13" xfId="18700"/>
    <cellStyle name="20% - Accent5 3 3 14" xfId="18701"/>
    <cellStyle name="20% - Accent5 3 3 15" xfId="18702"/>
    <cellStyle name="20% - Accent5 3 3 16" xfId="18703"/>
    <cellStyle name="20% - Accent5 3 3 2" xfId="18704"/>
    <cellStyle name="20% - Accent5 3 3 2 10" xfId="18705"/>
    <cellStyle name="20% - Accent5 3 3 2 11" xfId="18706"/>
    <cellStyle name="20% - Accent5 3 3 2 12" xfId="18707"/>
    <cellStyle name="20% - Accent5 3 3 2 13" xfId="18708"/>
    <cellStyle name="20% - Accent5 3 3 2 14" xfId="18709"/>
    <cellStyle name="20% - Accent5 3 3 2 15" xfId="18710"/>
    <cellStyle name="20% - Accent5 3 3 2 2" xfId="18711"/>
    <cellStyle name="20% - Accent5 3 3 2 2 2" xfId="18712"/>
    <cellStyle name="20% - Accent5 3 3 2 2 2 2" xfId="18713"/>
    <cellStyle name="20% - Accent5 3 3 2 2 3" xfId="18714"/>
    <cellStyle name="20% - Accent5 3 3 2 3" xfId="18715"/>
    <cellStyle name="20% - Accent5 3 3 2 3 2" xfId="18716"/>
    <cellStyle name="20% - Accent5 3 3 2 3 2 2" xfId="18717"/>
    <cellStyle name="20% - Accent5 3 3 2 3 3" xfId="18718"/>
    <cellStyle name="20% - Accent5 3 3 2 4" xfId="18719"/>
    <cellStyle name="20% - Accent5 3 3 2 4 2" xfId="18720"/>
    <cellStyle name="20% - Accent5 3 3 2 5" xfId="18721"/>
    <cellStyle name="20% - Accent5 3 3 2 6" xfId="18722"/>
    <cellStyle name="20% - Accent5 3 3 2 7" xfId="18723"/>
    <cellStyle name="20% - Accent5 3 3 2 8" xfId="18724"/>
    <cellStyle name="20% - Accent5 3 3 2 9" xfId="18725"/>
    <cellStyle name="20% - Accent5 3 3 2_PNF Disclosure Summary 063011" xfId="18726"/>
    <cellStyle name="20% - Accent5 3 3 3" xfId="18727"/>
    <cellStyle name="20% - Accent5 3 3 3 2" xfId="18728"/>
    <cellStyle name="20% - Accent5 3 3 3 2 2" xfId="18729"/>
    <cellStyle name="20% - Accent5 3 3 3 3" xfId="18730"/>
    <cellStyle name="20% - Accent5 3 3 4" xfId="18731"/>
    <cellStyle name="20% - Accent5 3 3 4 2" xfId="18732"/>
    <cellStyle name="20% - Accent5 3 3 4 2 2" xfId="18733"/>
    <cellStyle name="20% - Accent5 3 3 4 3" xfId="18734"/>
    <cellStyle name="20% - Accent5 3 3 5" xfId="18735"/>
    <cellStyle name="20% - Accent5 3 3 5 2" xfId="18736"/>
    <cellStyle name="20% - Accent5 3 3 6" xfId="18737"/>
    <cellStyle name="20% - Accent5 3 3 7" xfId="18738"/>
    <cellStyle name="20% - Accent5 3 3 8" xfId="18739"/>
    <cellStyle name="20% - Accent5 3 3 9" xfId="18740"/>
    <cellStyle name="20% - Accent5 3 3_PNF Disclosure Summary 063011" xfId="18741"/>
    <cellStyle name="20% - Accent5 3 4" xfId="18742"/>
    <cellStyle name="20% - Accent5 3 4 10" xfId="18743"/>
    <cellStyle name="20% - Accent5 3 4 11" xfId="18744"/>
    <cellStyle name="20% - Accent5 3 4 12" xfId="18745"/>
    <cellStyle name="20% - Accent5 3 4 13" xfId="18746"/>
    <cellStyle name="20% - Accent5 3 4 14" xfId="18747"/>
    <cellStyle name="20% - Accent5 3 4 15" xfId="18748"/>
    <cellStyle name="20% - Accent5 3 4 16" xfId="18749"/>
    <cellStyle name="20% - Accent5 3 4 2" xfId="18750"/>
    <cellStyle name="20% - Accent5 3 4 2 10" xfId="18751"/>
    <cellStyle name="20% - Accent5 3 4 2 11" xfId="18752"/>
    <cellStyle name="20% - Accent5 3 4 2 12" xfId="18753"/>
    <cellStyle name="20% - Accent5 3 4 2 13" xfId="18754"/>
    <cellStyle name="20% - Accent5 3 4 2 14" xfId="18755"/>
    <cellStyle name="20% - Accent5 3 4 2 15" xfId="18756"/>
    <cellStyle name="20% - Accent5 3 4 2 2" xfId="18757"/>
    <cellStyle name="20% - Accent5 3 4 2 2 2" xfId="18758"/>
    <cellStyle name="20% - Accent5 3 4 2 2 2 2" xfId="18759"/>
    <cellStyle name="20% - Accent5 3 4 2 2 3" xfId="18760"/>
    <cellStyle name="20% - Accent5 3 4 2 3" xfId="18761"/>
    <cellStyle name="20% - Accent5 3 4 2 3 2" xfId="18762"/>
    <cellStyle name="20% - Accent5 3 4 2 3 2 2" xfId="18763"/>
    <cellStyle name="20% - Accent5 3 4 2 3 3" xfId="18764"/>
    <cellStyle name="20% - Accent5 3 4 2 4" xfId="18765"/>
    <cellStyle name="20% - Accent5 3 4 2 4 2" xfId="18766"/>
    <cellStyle name="20% - Accent5 3 4 2 5" xfId="18767"/>
    <cellStyle name="20% - Accent5 3 4 2 6" xfId="18768"/>
    <cellStyle name="20% - Accent5 3 4 2 7" xfId="18769"/>
    <cellStyle name="20% - Accent5 3 4 2 8" xfId="18770"/>
    <cellStyle name="20% - Accent5 3 4 2 9" xfId="18771"/>
    <cellStyle name="20% - Accent5 3 4 2_PNF Disclosure Summary 063011" xfId="18772"/>
    <cellStyle name="20% - Accent5 3 4 3" xfId="18773"/>
    <cellStyle name="20% - Accent5 3 4 3 2" xfId="18774"/>
    <cellStyle name="20% - Accent5 3 4 3 2 2" xfId="18775"/>
    <cellStyle name="20% - Accent5 3 4 3 3" xfId="18776"/>
    <cellStyle name="20% - Accent5 3 4 4" xfId="18777"/>
    <cellStyle name="20% - Accent5 3 4 4 2" xfId="18778"/>
    <cellStyle name="20% - Accent5 3 4 4 2 2" xfId="18779"/>
    <cellStyle name="20% - Accent5 3 4 4 3" xfId="18780"/>
    <cellStyle name="20% - Accent5 3 4 5" xfId="18781"/>
    <cellStyle name="20% - Accent5 3 4 5 2" xfId="18782"/>
    <cellStyle name="20% - Accent5 3 4 6" xfId="18783"/>
    <cellStyle name="20% - Accent5 3 4 7" xfId="18784"/>
    <cellStyle name="20% - Accent5 3 4 8" xfId="18785"/>
    <cellStyle name="20% - Accent5 3 4 9" xfId="18786"/>
    <cellStyle name="20% - Accent5 3 4_PNF Disclosure Summary 063011" xfId="18787"/>
    <cellStyle name="20% - Accent5 3 5" xfId="18788"/>
    <cellStyle name="20% - Accent5 3 5 10" xfId="18789"/>
    <cellStyle name="20% - Accent5 3 5 11" xfId="18790"/>
    <cellStyle name="20% - Accent5 3 5 12" xfId="18791"/>
    <cellStyle name="20% - Accent5 3 5 13" xfId="18792"/>
    <cellStyle name="20% - Accent5 3 5 14" xfId="18793"/>
    <cellStyle name="20% - Accent5 3 5 15" xfId="18794"/>
    <cellStyle name="20% - Accent5 3 5 16" xfId="18795"/>
    <cellStyle name="20% - Accent5 3 5 2" xfId="18796"/>
    <cellStyle name="20% - Accent5 3 5 2 10" xfId="18797"/>
    <cellStyle name="20% - Accent5 3 5 2 11" xfId="18798"/>
    <cellStyle name="20% - Accent5 3 5 2 12" xfId="18799"/>
    <cellStyle name="20% - Accent5 3 5 2 13" xfId="18800"/>
    <cellStyle name="20% - Accent5 3 5 2 14" xfId="18801"/>
    <cellStyle name="20% - Accent5 3 5 2 15" xfId="18802"/>
    <cellStyle name="20% - Accent5 3 5 2 2" xfId="18803"/>
    <cellStyle name="20% - Accent5 3 5 2 2 2" xfId="18804"/>
    <cellStyle name="20% - Accent5 3 5 2 2 2 2" xfId="18805"/>
    <cellStyle name="20% - Accent5 3 5 2 2 3" xfId="18806"/>
    <cellStyle name="20% - Accent5 3 5 2 3" xfId="18807"/>
    <cellStyle name="20% - Accent5 3 5 2 3 2" xfId="18808"/>
    <cellStyle name="20% - Accent5 3 5 2 3 2 2" xfId="18809"/>
    <cellStyle name="20% - Accent5 3 5 2 3 3" xfId="18810"/>
    <cellStyle name="20% - Accent5 3 5 2 4" xfId="18811"/>
    <cellStyle name="20% - Accent5 3 5 2 4 2" xfId="18812"/>
    <cellStyle name="20% - Accent5 3 5 2 5" xfId="18813"/>
    <cellStyle name="20% - Accent5 3 5 2 6" xfId="18814"/>
    <cellStyle name="20% - Accent5 3 5 2 7" xfId="18815"/>
    <cellStyle name="20% - Accent5 3 5 2 8" xfId="18816"/>
    <cellStyle name="20% - Accent5 3 5 2 9" xfId="18817"/>
    <cellStyle name="20% - Accent5 3 5 2_PNF Disclosure Summary 063011" xfId="18818"/>
    <cellStyle name="20% - Accent5 3 5 3" xfId="18819"/>
    <cellStyle name="20% - Accent5 3 5 3 2" xfId="18820"/>
    <cellStyle name="20% - Accent5 3 5 3 2 2" xfId="18821"/>
    <cellStyle name="20% - Accent5 3 5 3 3" xfId="18822"/>
    <cellStyle name="20% - Accent5 3 5 4" xfId="18823"/>
    <cellStyle name="20% - Accent5 3 5 4 2" xfId="18824"/>
    <cellStyle name="20% - Accent5 3 5 4 2 2" xfId="18825"/>
    <cellStyle name="20% - Accent5 3 5 4 3" xfId="18826"/>
    <cellStyle name="20% - Accent5 3 5 5" xfId="18827"/>
    <cellStyle name="20% - Accent5 3 5 5 2" xfId="18828"/>
    <cellStyle name="20% - Accent5 3 5 6" xfId="18829"/>
    <cellStyle name="20% - Accent5 3 5 7" xfId="18830"/>
    <cellStyle name="20% - Accent5 3 5 8" xfId="18831"/>
    <cellStyle name="20% - Accent5 3 5 9" xfId="18832"/>
    <cellStyle name="20% - Accent5 3 5_PNF Disclosure Summary 063011" xfId="18833"/>
    <cellStyle name="20% - Accent5 3 6" xfId="18834"/>
    <cellStyle name="20% - Accent5 3 6 10" xfId="18835"/>
    <cellStyle name="20% - Accent5 3 6 11" xfId="18836"/>
    <cellStyle name="20% - Accent5 3 6 12" xfId="18837"/>
    <cellStyle name="20% - Accent5 3 6 13" xfId="18838"/>
    <cellStyle name="20% - Accent5 3 6 14" xfId="18839"/>
    <cellStyle name="20% - Accent5 3 6 15" xfId="18840"/>
    <cellStyle name="20% - Accent5 3 6 16" xfId="18841"/>
    <cellStyle name="20% - Accent5 3 6 2" xfId="18842"/>
    <cellStyle name="20% - Accent5 3 6 2 10" xfId="18843"/>
    <cellStyle name="20% - Accent5 3 6 2 11" xfId="18844"/>
    <cellStyle name="20% - Accent5 3 6 2 12" xfId="18845"/>
    <cellStyle name="20% - Accent5 3 6 2 13" xfId="18846"/>
    <cellStyle name="20% - Accent5 3 6 2 14" xfId="18847"/>
    <cellStyle name="20% - Accent5 3 6 2 15" xfId="18848"/>
    <cellStyle name="20% - Accent5 3 6 2 2" xfId="18849"/>
    <cellStyle name="20% - Accent5 3 6 2 2 2" xfId="18850"/>
    <cellStyle name="20% - Accent5 3 6 2 2 2 2" xfId="18851"/>
    <cellStyle name="20% - Accent5 3 6 2 2 3" xfId="18852"/>
    <cellStyle name="20% - Accent5 3 6 2 3" xfId="18853"/>
    <cellStyle name="20% - Accent5 3 6 2 3 2" xfId="18854"/>
    <cellStyle name="20% - Accent5 3 6 2 3 2 2" xfId="18855"/>
    <cellStyle name="20% - Accent5 3 6 2 3 3" xfId="18856"/>
    <cellStyle name="20% - Accent5 3 6 2 4" xfId="18857"/>
    <cellStyle name="20% - Accent5 3 6 2 4 2" xfId="18858"/>
    <cellStyle name="20% - Accent5 3 6 2 5" xfId="18859"/>
    <cellStyle name="20% - Accent5 3 6 2 6" xfId="18860"/>
    <cellStyle name="20% - Accent5 3 6 2 7" xfId="18861"/>
    <cellStyle name="20% - Accent5 3 6 2 8" xfId="18862"/>
    <cellStyle name="20% - Accent5 3 6 2 9" xfId="18863"/>
    <cellStyle name="20% - Accent5 3 6 2_PNF Disclosure Summary 063011" xfId="18864"/>
    <cellStyle name="20% - Accent5 3 6 3" xfId="18865"/>
    <cellStyle name="20% - Accent5 3 6 3 2" xfId="18866"/>
    <cellStyle name="20% - Accent5 3 6 3 2 2" xfId="18867"/>
    <cellStyle name="20% - Accent5 3 6 3 3" xfId="18868"/>
    <cellStyle name="20% - Accent5 3 6 4" xfId="18869"/>
    <cellStyle name="20% - Accent5 3 6 4 2" xfId="18870"/>
    <cellStyle name="20% - Accent5 3 6 4 2 2" xfId="18871"/>
    <cellStyle name="20% - Accent5 3 6 4 3" xfId="18872"/>
    <cellStyle name="20% - Accent5 3 6 5" xfId="18873"/>
    <cellStyle name="20% - Accent5 3 6 5 2" xfId="18874"/>
    <cellStyle name="20% - Accent5 3 6 6" xfId="18875"/>
    <cellStyle name="20% - Accent5 3 6 7" xfId="18876"/>
    <cellStyle name="20% - Accent5 3 6 8" xfId="18877"/>
    <cellStyle name="20% - Accent5 3 6 9" xfId="18878"/>
    <cellStyle name="20% - Accent5 3 6_PNF Disclosure Summary 063011" xfId="18879"/>
    <cellStyle name="20% - Accent5 3 7" xfId="18880"/>
    <cellStyle name="20% - Accent5 3 7 10" xfId="18881"/>
    <cellStyle name="20% - Accent5 3 7 11" xfId="18882"/>
    <cellStyle name="20% - Accent5 3 7 12" xfId="18883"/>
    <cellStyle name="20% - Accent5 3 7 13" xfId="18884"/>
    <cellStyle name="20% - Accent5 3 7 14" xfId="18885"/>
    <cellStyle name="20% - Accent5 3 7 15" xfId="18886"/>
    <cellStyle name="20% - Accent5 3 7 16" xfId="18887"/>
    <cellStyle name="20% - Accent5 3 7 2" xfId="18888"/>
    <cellStyle name="20% - Accent5 3 7 2 10" xfId="18889"/>
    <cellStyle name="20% - Accent5 3 7 2 11" xfId="18890"/>
    <cellStyle name="20% - Accent5 3 7 2 12" xfId="18891"/>
    <cellStyle name="20% - Accent5 3 7 2 13" xfId="18892"/>
    <cellStyle name="20% - Accent5 3 7 2 14" xfId="18893"/>
    <cellStyle name="20% - Accent5 3 7 2 15" xfId="18894"/>
    <cellStyle name="20% - Accent5 3 7 2 2" xfId="18895"/>
    <cellStyle name="20% - Accent5 3 7 2 2 2" xfId="18896"/>
    <cellStyle name="20% - Accent5 3 7 2 2 2 2" xfId="18897"/>
    <cellStyle name="20% - Accent5 3 7 2 2 3" xfId="18898"/>
    <cellStyle name="20% - Accent5 3 7 2 3" xfId="18899"/>
    <cellStyle name="20% - Accent5 3 7 2 3 2" xfId="18900"/>
    <cellStyle name="20% - Accent5 3 7 2 3 2 2" xfId="18901"/>
    <cellStyle name="20% - Accent5 3 7 2 3 3" xfId="18902"/>
    <cellStyle name="20% - Accent5 3 7 2 4" xfId="18903"/>
    <cellStyle name="20% - Accent5 3 7 2 4 2" xfId="18904"/>
    <cellStyle name="20% - Accent5 3 7 2 5" xfId="18905"/>
    <cellStyle name="20% - Accent5 3 7 2 6" xfId="18906"/>
    <cellStyle name="20% - Accent5 3 7 2 7" xfId="18907"/>
    <cellStyle name="20% - Accent5 3 7 2 8" xfId="18908"/>
    <cellStyle name="20% - Accent5 3 7 2 9" xfId="18909"/>
    <cellStyle name="20% - Accent5 3 7 2_PNF Disclosure Summary 063011" xfId="18910"/>
    <cellStyle name="20% - Accent5 3 7 3" xfId="18911"/>
    <cellStyle name="20% - Accent5 3 7 3 2" xfId="18912"/>
    <cellStyle name="20% - Accent5 3 7 3 2 2" xfId="18913"/>
    <cellStyle name="20% - Accent5 3 7 3 3" xfId="18914"/>
    <cellStyle name="20% - Accent5 3 7 4" xfId="18915"/>
    <cellStyle name="20% - Accent5 3 7 4 2" xfId="18916"/>
    <cellStyle name="20% - Accent5 3 7 4 2 2" xfId="18917"/>
    <cellStyle name="20% - Accent5 3 7 4 3" xfId="18918"/>
    <cellStyle name="20% - Accent5 3 7 5" xfId="18919"/>
    <cellStyle name="20% - Accent5 3 7 5 2" xfId="18920"/>
    <cellStyle name="20% - Accent5 3 7 6" xfId="18921"/>
    <cellStyle name="20% - Accent5 3 7 7" xfId="18922"/>
    <cellStyle name="20% - Accent5 3 7 8" xfId="18923"/>
    <cellStyle name="20% - Accent5 3 7 9" xfId="18924"/>
    <cellStyle name="20% - Accent5 3 7_PNF Disclosure Summary 063011" xfId="18925"/>
    <cellStyle name="20% - Accent5 3 8" xfId="18926"/>
    <cellStyle name="20% - Accent5 3 8 10" xfId="18927"/>
    <cellStyle name="20% - Accent5 3 8 11" xfId="18928"/>
    <cellStyle name="20% - Accent5 3 8 12" xfId="18929"/>
    <cellStyle name="20% - Accent5 3 8 13" xfId="18930"/>
    <cellStyle name="20% - Accent5 3 8 14" xfId="18931"/>
    <cellStyle name="20% - Accent5 3 8 15" xfId="18932"/>
    <cellStyle name="20% - Accent5 3 8 2" xfId="18933"/>
    <cellStyle name="20% - Accent5 3 8 2 2" xfId="18934"/>
    <cellStyle name="20% - Accent5 3 8 2 2 2" xfId="18935"/>
    <cellStyle name="20% - Accent5 3 8 2 3" xfId="18936"/>
    <cellStyle name="20% - Accent5 3 8 3" xfId="18937"/>
    <cellStyle name="20% - Accent5 3 8 3 2" xfId="18938"/>
    <cellStyle name="20% - Accent5 3 8 3 2 2" xfId="18939"/>
    <cellStyle name="20% - Accent5 3 8 3 3" xfId="18940"/>
    <cellStyle name="20% - Accent5 3 8 4" xfId="18941"/>
    <cellStyle name="20% - Accent5 3 8 4 2" xfId="18942"/>
    <cellStyle name="20% - Accent5 3 8 5" xfId="18943"/>
    <cellStyle name="20% - Accent5 3 8 6" xfId="18944"/>
    <cellStyle name="20% - Accent5 3 8 7" xfId="18945"/>
    <cellStyle name="20% - Accent5 3 8 8" xfId="18946"/>
    <cellStyle name="20% - Accent5 3 8 9" xfId="18947"/>
    <cellStyle name="20% - Accent5 3 8_PNF Disclosure Summary 063011" xfId="18948"/>
    <cellStyle name="20% - Accent5 3 9" xfId="18949"/>
    <cellStyle name="20% - Accent5 3 9 2" xfId="18950"/>
    <cellStyle name="20% - Accent5 3 9 2 2" xfId="18951"/>
    <cellStyle name="20% - Accent5 3 9 3" xfId="18952"/>
    <cellStyle name="20% - Accent5 3_PNF Disclosure Summary 063011" xfId="18953"/>
    <cellStyle name="20% - Accent5 30" xfId="18954"/>
    <cellStyle name="20% - Accent5 31" xfId="18955"/>
    <cellStyle name="20% - Accent5 32" xfId="18956"/>
    <cellStyle name="20% - Accent5 4" xfId="18957"/>
    <cellStyle name="20% - Accent5 4 10" xfId="18958"/>
    <cellStyle name="20% - Accent5 4 10 2" xfId="18959"/>
    <cellStyle name="20% - Accent5 4 10 2 2" xfId="18960"/>
    <cellStyle name="20% - Accent5 4 10 3" xfId="18961"/>
    <cellStyle name="20% - Accent5 4 11" xfId="18962"/>
    <cellStyle name="20% - Accent5 4 11 2" xfId="18963"/>
    <cellStyle name="20% - Accent5 4 12" xfId="18964"/>
    <cellStyle name="20% - Accent5 4 13" xfId="18965"/>
    <cellStyle name="20% - Accent5 4 14" xfId="18966"/>
    <cellStyle name="20% - Accent5 4 15" xfId="18967"/>
    <cellStyle name="20% - Accent5 4 16" xfId="18968"/>
    <cellStyle name="20% - Accent5 4 17" xfId="18969"/>
    <cellStyle name="20% - Accent5 4 18" xfId="18970"/>
    <cellStyle name="20% - Accent5 4 19" xfId="18971"/>
    <cellStyle name="20% - Accent5 4 2" xfId="18972"/>
    <cellStyle name="20% - Accent5 4 2 10" xfId="18973"/>
    <cellStyle name="20% - Accent5 4 2 11" xfId="18974"/>
    <cellStyle name="20% - Accent5 4 2 12" xfId="18975"/>
    <cellStyle name="20% - Accent5 4 2 13" xfId="18976"/>
    <cellStyle name="20% - Accent5 4 2 14" xfId="18977"/>
    <cellStyle name="20% - Accent5 4 2 15" xfId="18978"/>
    <cellStyle name="20% - Accent5 4 2 16" xfId="18979"/>
    <cellStyle name="20% - Accent5 4 2 2" xfId="18980"/>
    <cellStyle name="20% - Accent5 4 2 2 10" xfId="18981"/>
    <cellStyle name="20% - Accent5 4 2 2 11" xfId="18982"/>
    <cellStyle name="20% - Accent5 4 2 2 12" xfId="18983"/>
    <cellStyle name="20% - Accent5 4 2 2 13" xfId="18984"/>
    <cellStyle name="20% - Accent5 4 2 2 14" xfId="18985"/>
    <cellStyle name="20% - Accent5 4 2 2 15" xfId="18986"/>
    <cellStyle name="20% - Accent5 4 2 2 2" xfId="18987"/>
    <cellStyle name="20% - Accent5 4 2 2 2 2" xfId="18988"/>
    <cellStyle name="20% - Accent5 4 2 2 2 2 2" xfId="18989"/>
    <cellStyle name="20% - Accent5 4 2 2 2 3" xfId="18990"/>
    <cellStyle name="20% - Accent5 4 2 2 3" xfId="18991"/>
    <cellStyle name="20% - Accent5 4 2 2 3 2" xfId="18992"/>
    <cellStyle name="20% - Accent5 4 2 2 3 2 2" xfId="18993"/>
    <cellStyle name="20% - Accent5 4 2 2 3 3" xfId="18994"/>
    <cellStyle name="20% - Accent5 4 2 2 4" xfId="18995"/>
    <cellStyle name="20% - Accent5 4 2 2 4 2" xfId="18996"/>
    <cellStyle name="20% - Accent5 4 2 2 5" xfId="18997"/>
    <cellStyle name="20% - Accent5 4 2 2 6" xfId="18998"/>
    <cellStyle name="20% - Accent5 4 2 2 7" xfId="18999"/>
    <cellStyle name="20% - Accent5 4 2 2 8" xfId="19000"/>
    <cellStyle name="20% - Accent5 4 2 2 9" xfId="19001"/>
    <cellStyle name="20% - Accent5 4 2 2_PNF Disclosure Summary 063011" xfId="19002"/>
    <cellStyle name="20% - Accent5 4 2 3" xfId="19003"/>
    <cellStyle name="20% - Accent5 4 2 3 2" xfId="19004"/>
    <cellStyle name="20% - Accent5 4 2 3 2 2" xfId="19005"/>
    <cellStyle name="20% - Accent5 4 2 3 3" xfId="19006"/>
    <cellStyle name="20% - Accent5 4 2 4" xfId="19007"/>
    <cellStyle name="20% - Accent5 4 2 4 2" xfId="19008"/>
    <cellStyle name="20% - Accent5 4 2 4 2 2" xfId="19009"/>
    <cellStyle name="20% - Accent5 4 2 4 3" xfId="19010"/>
    <cellStyle name="20% - Accent5 4 2 5" xfId="19011"/>
    <cellStyle name="20% - Accent5 4 2 5 2" xfId="19012"/>
    <cellStyle name="20% - Accent5 4 2 6" xfId="19013"/>
    <cellStyle name="20% - Accent5 4 2 7" xfId="19014"/>
    <cellStyle name="20% - Accent5 4 2 8" xfId="19015"/>
    <cellStyle name="20% - Accent5 4 2 9" xfId="19016"/>
    <cellStyle name="20% - Accent5 4 2_PNF Disclosure Summary 063011" xfId="19017"/>
    <cellStyle name="20% - Accent5 4 20" xfId="19018"/>
    <cellStyle name="20% - Accent5 4 21" xfId="19019"/>
    <cellStyle name="20% - Accent5 4 22" xfId="19020"/>
    <cellStyle name="20% - Accent5 4 3" xfId="19021"/>
    <cellStyle name="20% - Accent5 4 3 10" xfId="19022"/>
    <cellStyle name="20% - Accent5 4 3 11" xfId="19023"/>
    <cellStyle name="20% - Accent5 4 3 12" xfId="19024"/>
    <cellStyle name="20% - Accent5 4 3 13" xfId="19025"/>
    <cellStyle name="20% - Accent5 4 3 14" xfId="19026"/>
    <cellStyle name="20% - Accent5 4 3 15" xfId="19027"/>
    <cellStyle name="20% - Accent5 4 3 16" xfId="19028"/>
    <cellStyle name="20% - Accent5 4 3 2" xfId="19029"/>
    <cellStyle name="20% - Accent5 4 3 2 10" xfId="19030"/>
    <cellStyle name="20% - Accent5 4 3 2 11" xfId="19031"/>
    <cellStyle name="20% - Accent5 4 3 2 12" xfId="19032"/>
    <cellStyle name="20% - Accent5 4 3 2 13" xfId="19033"/>
    <cellStyle name="20% - Accent5 4 3 2 14" xfId="19034"/>
    <cellStyle name="20% - Accent5 4 3 2 15" xfId="19035"/>
    <cellStyle name="20% - Accent5 4 3 2 2" xfId="19036"/>
    <cellStyle name="20% - Accent5 4 3 2 2 2" xfId="19037"/>
    <cellStyle name="20% - Accent5 4 3 2 2 2 2" xfId="19038"/>
    <cellStyle name="20% - Accent5 4 3 2 2 3" xfId="19039"/>
    <cellStyle name="20% - Accent5 4 3 2 3" xfId="19040"/>
    <cellStyle name="20% - Accent5 4 3 2 3 2" xfId="19041"/>
    <cellStyle name="20% - Accent5 4 3 2 3 2 2" xfId="19042"/>
    <cellStyle name="20% - Accent5 4 3 2 3 3" xfId="19043"/>
    <cellStyle name="20% - Accent5 4 3 2 4" xfId="19044"/>
    <cellStyle name="20% - Accent5 4 3 2 4 2" xfId="19045"/>
    <cellStyle name="20% - Accent5 4 3 2 5" xfId="19046"/>
    <cellStyle name="20% - Accent5 4 3 2 6" xfId="19047"/>
    <cellStyle name="20% - Accent5 4 3 2 7" xfId="19048"/>
    <cellStyle name="20% - Accent5 4 3 2 8" xfId="19049"/>
    <cellStyle name="20% - Accent5 4 3 2 9" xfId="19050"/>
    <cellStyle name="20% - Accent5 4 3 2_PNF Disclosure Summary 063011" xfId="19051"/>
    <cellStyle name="20% - Accent5 4 3 3" xfId="19052"/>
    <cellStyle name="20% - Accent5 4 3 3 2" xfId="19053"/>
    <cellStyle name="20% - Accent5 4 3 3 2 2" xfId="19054"/>
    <cellStyle name="20% - Accent5 4 3 3 3" xfId="19055"/>
    <cellStyle name="20% - Accent5 4 3 4" xfId="19056"/>
    <cellStyle name="20% - Accent5 4 3 4 2" xfId="19057"/>
    <cellStyle name="20% - Accent5 4 3 4 2 2" xfId="19058"/>
    <cellStyle name="20% - Accent5 4 3 4 3" xfId="19059"/>
    <cellStyle name="20% - Accent5 4 3 5" xfId="19060"/>
    <cellStyle name="20% - Accent5 4 3 5 2" xfId="19061"/>
    <cellStyle name="20% - Accent5 4 3 6" xfId="19062"/>
    <cellStyle name="20% - Accent5 4 3 7" xfId="19063"/>
    <cellStyle name="20% - Accent5 4 3 8" xfId="19064"/>
    <cellStyle name="20% - Accent5 4 3 9" xfId="19065"/>
    <cellStyle name="20% - Accent5 4 3_PNF Disclosure Summary 063011" xfId="19066"/>
    <cellStyle name="20% - Accent5 4 4" xfId="19067"/>
    <cellStyle name="20% - Accent5 4 4 10" xfId="19068"/>
    <cellStyle name="20% - Accent5 4 4 11" xfId="19069"/>
    <cellStyle name="20% - Accent5 4 4 12" xfId="19070"/>
    <cellStyle name="20% - Accent5 4 4 13" xfId="19071"/>
    <cellStyle name="20% - Accent5 4 4 14" xfId="19072"/>
    <cellStyle name="20% - Accent5 4 4 15" xfId="19073"/>
    <cellStyle name="20% - Accent5 4 4 16" xfId="19074"/>
    <cellStyle name="20% - Accent5 4 4 2" xfId="19075"/>
    <cellStyle name="20% - Accent5 4 4 2 10" xfId="19076"/>
    <cellStyle name="20% - Accent5 4 4 2 11" xfId="19077"/>
    <cellStyle name="20% - Accent5 4 4 2 12" xfId="19078"/>
    <cellStyle name="20% - Accent5 4 4 2 13" xfId="19079"/>
    <cellStyle name="20% - Accent5 4 4 2 14" xfId="19080"/>
    <cellStyle name="20% - Accent5 4 4 2 15" xfId="19081"/>
    <cellStyle name="20% - Accent5 4 4 2 2" xfId="19082"/>
    <cellStyle name="20% - Accent5 4 4 2 2 2" xfId="19083"/>
    <cellStyle name="20% - Accent5 4 4 2 2 2 2" xfId="19084"/>
    <cellStyle name="20% - Accent5 4 4 2 2 3" xfId="19085"/>
    <cellStyle name="20% - Accent5 4 4 2 3" xfId="19086"/>
    <cellStyle name="20% - Accent5 4 4 2 3 2" xfId="19087"/>
    <cellStyle name="20% - Accent5 4 4 2 3 2 2" xfId="19088"/>
    <cellStyle name="20% - Accent5 4 4 2 3 3" xfId="19089"/>
    <cellStyle name="20% - Accent5 4 4 2 4" xfId="19090"/>
    <cellStyle name="20% - Accent5 4 4 2 4 2" xfId="19091"/>
    <cellStyle name="20% - Accent5 4 4 2 5" xfId="19092"/>
    <cellStyle name="20% - Accent5 4 4 2 6" xfId="19093"/>
    <cellStyle name="20% - Accent5 4 4 2 7" xfId="19094"/>
    <cellStyle name="20% - Accent5 4 4 2 8" xfId="19095"/>
    <cellStyle name="20% - Accent5 4 4 2 9" xfId="19096"/>
    <cellStyle name="20% - Accent5 4 4 2_PNF Disclosure Summary 063011" xfId="19097"/>
    <cellStyle name="20% - Accent5 4 4 3" xfId="19098"/>
    <cellStyle name="20% - Accent5 4 4 3 2" xfId="19099"/>
    <cellStyle name="20% - Accent5 4 4 3 2 2" xfId="19100"/>
    <cellStyle name="20% - Accent5 4 4 3 3" xfId="19101"/>
    <cellStyle name="20% - Accent5 4 4 4" xfId="19102"/>
    <cellStyle name="20% - Accent5 4 4 4 2" xfId="19103"/>
    <cellStyle name="20% - Accent5 4 4 4 2 2" xfId="19104"/>
    <cellStyle name="20% - Accent5 4 4 4 3" xfId="19105"/>
    <cellStyle name="20% - Accent5 4 4 5" xfId="19106"/>
    <cellStyle name="20% - Accent5 4 4 5 2" xfId="19107"/>
    <cellStyle name="20% - Accent5 4 4 6" xfId="19108"/>
    <cellStyle name="20% - Accent5 4 4 7" xfId="19109"/>
    <cellStyle name="20% - Accent5 4 4 8" xfId="19110"/>
    <cellStyle name="20% - Accent5 4 4 9" xfId="19111"/>
    <cellStyle name="20% - Accent5 4 4_PNF Disclosure Summary 063011" xfId="19112"/>
    <cellStyle name="20% - Accent5 4 5" xfId="19113"/>
    <cellStyle name="20% - Accent5 4 5 10" xfId="19114"/>
    <cellStyle name="20% - Accent5 4 5 11" xfId="19115"/>
    <cellStyle name="20% - Accent5 4 5 12" xfId="19116"/>
    <cellStyle name="20% - Accent5 4 5 13" xfId="19117"/>
    <cellStyle name="20% - Accent5 4 5 14" xfId="19118"/>
    <cellStyle name="20% - Accent5 4 5 15" xfId="19119"/>
    <cellStyle name="20% - Accent5 4 5 16" xfId="19120"/>
    <cellStyle name="20% - Accent5 4 5 2" xfId="19121"/>
    <cellStyle name="20% - Accent5 4 5 2 10" xfId="19122"/>
    <cellStyle name="20% - Accent5 4 5 2 11" xfId="19123"/>
    <cellStyle name="20% - Accent5 4 5 2 12" xfId="19124"/>
    <cellStyle name="20% - Accent5 4 5 2 13" xfId="19125"/>
    <cellStyle name="20% - Accent5 4 5 2 14" xfId="19126"/>
    <cellStyle name="20% - Accent5 4 5 2 15" xfId="19127"/>
    <cellStyle name="20% - Accent5 4 5 2 2" xfId="19128"/>
    <cellStyle name="20% - Accent5 4 5 2 2 2" xfId="19129"/>
    <cellStyle name="20% - Accent5 4 5 2 2 2 2" xfId="19130"/>
    <cellStyle name="20% - Accent5 4 5 2 2 3" xfId="19131"/>
    <cellStyle name="20% - Accent5 4 5 2 3" xfId="19132"/>
    <cellStyle name="20% - Accent5 4 5 2 3 2" xfId="19133"/>
    <cellStyle name="20% - Accent5 4 5 2 3 2 2" xfId="19134"/>
    <cellStyle name="20% - Accent5 4 5 2 3 3" xfId="19135"/>
    <cellStyle name="20% - Accent5 4 5 2 4" xfId="19136"/>
    <cellStyle name="20% - Accent5 4 5 2 4 2" xfId="19137"/>
    <cellStyle name="20% - Accent5 4 5 2 5" xfId="19138"/>
    <cellStyle name="20% - Accent5 4 5 2 6" xfId="19139"/>
    <cellStyle name="20% - Accent5 4 5 2 7" xfId="19140"/>
    <cellStyle name="20% - Accent5 4 5 2 8" xfId="19141"/>
    <cellStyle name="20% - Accent5 4 5 2 9" xfId="19142"/>
    <cellStyle name="20% - Accent5 4 5 2_PNF Disclosure Summary 063011" xfId="19143"/>
    <cellStyle name="20% - Accent5 4 5 3" xfId="19144"/>
    <cellStyle name="20% - Accent5 4 5 3 2" xfId="19145"/>
    <cellStyle name="20% - Accent5 4 5 3 2 2" xfId="19146"/>
    <cellStyle name="20% - Accent5 4 5 3 3" xfId="19147"/>
    <cellStyle name="20% - Accent5 4 5 4" xfId="19148"/>
    <cellStyle name="20% - Accent5 4 5 4 2" xfId="19149"/>
    <cellStyle name="20% - Accent5 4 5 4 2 2" xfId="19150"/>
    <cellStyle name="20% - Accent5 4 5 4 3" xfId="19151"/>
    <cellStyle name="20% - Accent5 4 5 5" xfId="19152"/>
    <cellStyle name="20% - Accent5 4 5 5 2" xfId="19153"/>
    <cellStyle name="20% - Accent5 4 5 6" xfId="19154"/>
    <cellStyle name="20% - Accent5 4 5 7" xfId="19155"/>
    <cellStyle name="20% - Accent5 4 5 8" xfId="19156"/>
    <cellStyle name="20% - Accent5 4 5 9" xfId="19157"/>
    <cellStyle name="20% - Accent5 4 5_PNF Disclosure Summary 063011" xfId="19158"/>
    <cellStyle name="20% - Accent5 4 6" xfId="19159"/>
    <cellStyle name="20% - Accent5 4 6 10" xfId="19160"/>
    <cellStyle name="20% - Accent5 4 6 11" xfId="19161"/>
    <cellStyle name="20% - Accent5 4 6 12" xfId="19162"/>
    <cellStyle name="20% - Accent5 4 6 13" xfId="19163"/>
    <cellStyle name="20% - Accent5 4 6 14" xfId="19164"/>
    <cellStyle name="20% - Accent5 4 6 15" xfId="19165"/>
    <cellStyle name="20% - Accent5 4 6 16" xfId="19166"/>
    <cellStyle name="20% - Accent5 4 6 2" xfId="19167"/>
    <cellStyle name="20% - Accent5 4 6 2 10" xfId="19168"/>
    <cellStyle name="20% - Accent5 4 6 2 11" xfId="19169"/>
    <cellStyle name="20% - Accent5 4 6 2 12" xfId="19170"/>
    <cellStyle name="20% - Accent5 4 6 2 13" xfId="19171"/>
    <cellStyle name="20% - Accent5 4 6 2 14" xfId="19172"/>
    <cellStyle name="20% - Accent5 4 6 2 15" xfId="19173"/>
    <cellStyle name="20% - Accent5 4 6 2 2" xfId="19174"/>
    <cellStyle name="20% - Accent5 4 6 2 2 2" xfId="19175"/>
    <cellStyle name="20% - Accent5 4 6 2 2 2 2" xfId="19176"/>
    <cellStyle name="20% - Accent5 4 6 2 2 3" xfId="19177"/>
    <cellStyle name="20% - Accent5 4 6 2 3" xfId="19178"/>
    <cellStyle name="20% - Accent5 4 6 2 3 2" xfId="19179"/>
    <cellStyle name="20% - Accent5 4 6 2 3 2 2" xfId="19180"/>
    <cellStyle name="20% - Accent5 4 6 2 3 3" xfId="19181"/>
    <cellStyle name="20% - Accent5 4 6 2 4" xfId="19182"/>
    <cellStyle name="20% - Accent5 4 6 2 4 2" xfId="19183"/>
    <cellStyle name="20% - Accent5 4 6 2 5" xfId="19184"/>
    <cellStyle name="20% - Accent5 4 6 2 6" xfId="19185"/>
    <cellStyle name="20% - Accent5 4 6 2 7" xfId="19186"/>
    <cellStyle name="20% - Accent5 4 6 2 8" xfId="19187"/>
    <cellStyle name="20% - Accent5 4 6 2 9" xfId="19188"/>
    <cellStyle name="20% - Accent5 4 6 2_PNF Disclosure Summary 063011" xfId="19189"/>
    <cellStyle name="20% - Accent5 4 6 3" xfId="19190"/>
    <cellStyle name="20% - Accent5 4 6 3 2" xfId="19191"/>
    <cellStyle name="20% - Accent5 4 6 3 2 2" xfId="19192"/>
    <cellStyle name="20% - Accent5 4 6 3 3" xfId="19193"/>
    <cellStyle name="20% - Accent5 4 6 4" xfId="19194"/>
    <cellStyle name="20% - Accent5 4 6 4 2" xfId="19195"/>
    <cellStyle name="20% - Accent5 4 6 4 2 2" xfId="19196"/>
    <cellStyle name="20% - Accent5 4 6 4 3" xfId="19197"/>
    <cellStyle name="20% - Accent5 4 6 5" xfId="19198"/>
    <cellStyle name="20% - Accent5 4 6 5 2" xfId="19199"/>
    <cellStyle name="20% - Accent5 4 6 6" xfId="19200"/>
    <cellStyle name="20% - Accent5 4 6 7" xfId="19201"/>
    <cellStyle name="20% - Accent5 4 6 8" xfId="19202"/>
    <cellStyle name="20% - Accent5 4 6 9" xfId="19203"/>
    <cellStyle name="20% - Accent5 4 6_PNF Disclosure Summary 063011" xfId="19204"/>
    <cellStyle name="20% - Accent5 4 7" xfId="19205"/>
    <cellStyle name="20% - Accent5 4 7 10" xfId="19206"/>
    <cellStyle name="20% - Accent5 4 7 11" xfId="19207"/>
    <cellStyle name="20% - Accent5 4 7 12" xfId="19208"/>
    <cellStyle name="20% - Accent5 4 7 13" xfId="19209"/>
    <cellStyle name="20% - Accent5 4 7 14" xfId="19210"/>
    <cellStyle name="20% - Accent5 4 7 15" xfId="19211"/>
    <cellStyle name="20% - Accent5 4 7 16" xfId="19212"/>
    <cellStyle name="20% - Accent5 4 7 2" xfId="19213"/>
    <cellStyle name="20% - Accent5 4 7 2 10" xfId="19214"/>
    <cellStyle name="20% - Accent5 4 7 2 11" xfId="19215"/>
    <cellStyle name="20% - Accent5 4 7 2 12" xfId="19216"/>
    <cellStyle name="20% - Accent5 4 7 2 13" xfId="19217"/>
    <cellStyle name="20% - Accent5 4 7 2 14" xfId="19218"/>
    <cellStyle name="20% - Accent5 4 7 2 15" xfId="19219"/>
    <cellStyle name="20% - Accent5 4 7 2 2" xfId="19220"/>
    <cellStyle name="20% - Accent5 4 7 2 2 2" xfId="19221"/>
    <cellStyle name="20% - Accent5 4 7 2 2 2 2" xfId="19222"/>
    <cellStyle name="20% - Accent5 4 7 2 2 3" xfId="19223"/>
    <cellStyle name="20% - Accent5 4 7 2 3" xfId="19224"/>
    <cellStyle name="20% - Accent5 4 7 2 3 2" xfId="19225"/>
    <cellStyle name="20% - Accent5 4 7 2 3 2 2" xfId="19226"/>
    <cellStyle name="20% - Accent5 4 7 2 3 3" xfId="19227"/>
    <cellStyle name="20% - Accent5 4 7 2 4" xfId="19228"/>
    <cellStyle name="20% - Accent5 4 7 2 4 2" xfId="19229"/>
    <cellStyle name="20% - Accent5 4 7 2 5" xfId="19230"/>
    <cellStyle name="20% - Accent5 4 7 2 6" xfId="19231"/>
    <cellStyle name="20% - Accent5 4 7 2 7" xfId="19232"/>
    <cellStyle name="20% - Accent5 4 7 2 8" xfId="19233"/>
    <cellStyle name="20% - Accent5 4 7 2 9" xfId="19234"/>
    <cellStyle name="20% - Accent5 4 7 2_PNF Disclosure Summary 063011" xfId="19235"/>
    <cellStyle name="20% - Accent5 4 7 3" xfId="19236"/>
    <cellStyle name="20% - Accent5 4 7 3 2" xfId="19237"/>
    <cellStyle name="20% - Accent5 4 7 3 2 2" xfId="19238"/>
    <cellStyle name="20% - Accent5 4 7 3 3" xfId="19239"/>
    <cellStyle name="20% - Accent5 4 7 4" xfId="19240"/>
    <cellStyle name="20% - Accent5 4 7 4 2" xfId="19241"/>
    <cellStyle name="20% - Accent5 4 7 4 2 2" xfId="19242"/>
    <cellStyle name="20% - Accent5 4 7 4 3" xfId="19243"/>
    <cellStyle name="20% - Accent5 4 7 5" xfId="19244"/>
    <cellStyle name="20% - Accent5 4 7 5 2" xfId="19245"/>
    <cellStyle name="20% - Accent5 4 7 6" xfId="19246"/>
    <cellStyle name="20% - Accent5 4 7 7" xfId="19247"/>
    <cellStyle name="20% - Accent5 4 7 8" xfId="19248"/>
    <cellStyle name="20% - Accent5 4 7 9" xfId="19249"/>
    <cellStyle name="20% - Accent5 4 7_PNF Disclosure Summary 063011" xfId="19250"/>
    <cellStyle name="20% - Accent5 4 8" xfId="19251"/>
    <cellStyle name="20% - Accent5 4 8 10" xfId="19252"/>
    <cellStyle name="20% - Accent5 4 8 11" xfId="19253"/>
    <cellStyle name="20% - Accent5 4 8 12" xfId="19254"/>
    <cellStyle name="20% - Accent5 4 8 13" xfId="19255"/>
    <cellStyle name="20% - Accent5 4 8 14" xfId="19256"/>
    <cellStyle name="20% - Accent5 4 8 15" xfId="19257"/>
    <cellStyle name="20% - Accent5 4 8 2" xfId="19258"/>
    <cellStyle name="20% - Accent5 4 8 2 2" xfId="19259"/>
    <cellStyle name="20% - Accent5 4 8 2 2 2" xfId="19260"/>
    <cellStyle name="20% - Accent5 4 8 2 3" xfId="19261"/>
    <cellStyle name="20% - Accent5 4 8 3" xfId="19262"/>
    <cellStyle name="20% - Accent5 4 8 3 2" xfId="19263"/>
    <cellStyle name="20% - Accent5 4 8 3 2 2" xfId="19264"/>
    <cellStyle name="20% - Accent5 4 8 3 3" xfId="19265"/>
    <cellStyle name="20% - Accent5 4 8 4" xfId="19266"/>
    <cellStyle name="20% - Accent5 4 8 4 2" xfId="19267"/>
    <cellStyle name="20% - Accent5 4 8 5" xfId="19268"/>
    <cellStyle name="20% - Accent5 4 8 6" xfId="19269"/>
    <cellStyle name="20% - Accent5 4 8 7" xfId="19270"/>
    <cellStyle name="20% - Accent5 4 8 8" xfId="19271"/>
    <cellStyle name="20% - Accent5 4 8 9" xfId="19272"/>
    <cellStyle name="20% - Accent5 4 8_PNF Disclosure Summary 063011" xfId="19273"/>
    <cellStyle name="20% - Accent5 4 9" xfId="19274"/>
    <cellStyle name="20% - Accent5 4 9 2" xfId="19275"/>
    <cellStyle name="20% - Accent5 4 9 2 2" xfId="19276"/>
    <cellStyle name="20% - Accent5 4 9 3" xfId="19277"/>
    <cellStyle name="20% - Accent5 4_PNF Disclosure Summary 063011" xfId="19278"/>
    <cellStyle name="20% - Accent5 5" xfId="19279"/>
    <cellStyle name="20% - Accent5 5 10" xfId="19280"/>
    <cellStyle name="20% - Accent5 5 10 2" xfId="19281"/>
    <cellStyle name="20% - Accent5 5 10 2 2" xfId="19282"/>
    <cellStyle name="20% - Accent5 5 10 3" xfId="19283"/>
    <cellStyle name="20% - Accent5 5 11" xfId="19284"/>
    <cellStyle name="20% - Accent5 5 11 2" xfId="19285"/>
    <cellStyle name="20% - Accent5 5 12" xfId="19286"/>
    <cellStyle name="20% - Accent5 5 13" xfId="19287"/>
    <cellStyle name="20% - Accent5 5 14" xfId="19288"/>
    <cellStyle name="20% - Accent5 5 15" xfId="19289"/>
    <cellStyle name="20% - Accent5 5 16" xfId="19290"/>
    <cellStyle name="20% - Accent5 5 17" xfId="19291"/>
    <cellStyle name="20% - Accent5 5 18" xfId="19292"/>
    <cellStyle name="20% - Accent5 5 19" xfId="19293"/>
    <cellStyle name="20% - Accent5 5 2" xfId="19294"/>
    <cellStyle name="20% - Accent5 5 2 10" xfId="19295"/>
    <cellStyle name="20% - Accent5 5 2 11" xfId="19296"/>
    <cellStyle name="20% - Accent5 5 2 12" xfId="19297"/>
    <cellStyle name="20% - Accent5 5 2 13" xfId="19298"/>
    <cellStyle name="20% - Accent5 5 2 14" xfId="19299"/>
    <cellStyle name="20% - Accent5 5 2 15" xfId="19300"/>
    <cellStyle name="20% - Accent5 5 2 16" xfId="19301"/>
    <cellStyle name="20% - Accent5 5 2 2" xfId="19302"/>
    <cellStyle name="20% - Accent5 5 2 2 10" xfId="19303"/>
    <cellStyle name="20% - Accent5 5 2 2 11" xfId="19304"/>
    <cellStyle name="20% - Accent5 5 2 2 12" xfId="19305"/>
    <cellStyle name="20% - Accent5 5 2 2 13" xfId="19306"/>
    <cellStyle name="20% - Accent5 5 2 2 14" xfId="19307"/>
    <cellStyle name="20% - Accent5 5 2 2 15" xfId="19308"/>
    <cellStyle name="20% - Accent5 5 2 2 2" xfId="19309"/>
    <cellStyle name="20% - Accent5 5 2 2 2 2" xfId="19310"/>
    <cellStyle name="20% - Accent5 5 2 2 2 2 2" xfId="19311"/>
    <cellStyle name="20% - Accent5 5 2 2 2 3" xfId="19312"/>
    <cellStyle name="20% - Accent5 5 2 2 3" xfId="19313"/>
    <cellStyle name="20% - Accent5 5 2 2 3 2" xfId="19314"/>
    <cellStyle name="20% - Accent5 5 2 2 3 2 2" xfId="19315"/>
    <cellStyle name="20% - Accent5 5 2 2 3 3" xfId="19316"/>
    <cellStyle name="20% - Accent5 5 2 2 4" xfId="19317"/>
    <cellStyle name="20% - Accent5 5 2 2 4 2" xfId="19318"/>
    <cellStyle name="20% - Accent5 5 2 2 5" xfId="19319"/>
    <cellStyle name="20% - Accent5 5 2 2 6" xfId="19320"/>
    <cellStyle name="20% - Accent5 5 2 2 7" xfId="19321"/>
    <cellStyle name="20% - Accent5 5 2 2 8" xfId="19322"/>
    <cellStyle name="20% - Accent5 5 2 2 9" xfId="19323"/>
    <cellStyle name="20% - Accent5 5 2 2_PNF Disclosure Summary 063011" xfId="19324"/>
    <cellStyle name="20% - Accent5 5 2 3" xfId="19325"/>
    <cellStyle name="20% - Accent5 5 2 3 2" xfId="19326"/>
    <cellStyle name="20% - Accent5 5 2 3 2 2" xfId="19327"/>
    <cellStyle name="20% - Accent5 5 2 3 3" xfId="19328"/>
    <cellStyle name="20% - Accent5 5 2 4" xfId="19329"/>
    <cellStyle name="20% - Accent5 5 2 4 2" xfId="19330"/>
    <cellStyle name="20% - Accent5 5 2 4 2 2" xfId="19331"/>
    <cellStyle name="20% - Accent5 5 2 4 3" xfId="19332"/>
    <cellStyle name="20% - Accent5 5 2 5" xfId="19333"/>
    <cellStyle name="20% - Accent5 5 2 5 2" xfId="19334"/>
    <cellStyle name="20% - Accent5 5 2 6" xfId="19335"/>
    <cellStyle name="20% - Accent5 5 2 7" xfId="19336"/>
    <cellStyle name="20% - Accent5 5 2 8" xfId="19337"/>
    <cellStyle name="20% - Accent5 5 2 9" xfId="19338"/>
    <cellStyle name="20% - Accent5 5 2_PNF Disclosure Summary 063011" xfId="19339"/>
    <cellStyle name="20% - Accent5 5 20" xfId="19340"/>
    <cellStyle name="20% - Accent5 5 21" xfId="19341"/>
    <cellStyle name="20% - Accent5 5 22" xfId="19342"/>
    <cellStyle name="20% - Accent5 5 3" xfId="19343"/>
    <cellStyle name="20% - Accent5 5 3 10" xfId="19344"/>
    <cellStyle name="20% - Accent5 5 3 11" xfId="19345"/>
    <cellStyle name="20% - Accent5 5 3 12" xfId="19346"/>
    <cellStyle name="20% - Accent5 5 3 13" xfId="19347"/>
    <cellStyle name="20% - Accent5 5 3 14" xfId="19348"/>
    <cellStyle name="20% - Accent5 5 3 15" xfId="19349"/>
    <cellStyle name="20% - Accent5 5 3 16" xfId="19350"/>
    <cellStyle name="20% - Accent5 5 3 2" xfId="19351"/>
    <cellStyle name="20% - Accent5 5 3 2 10" xfId="19352"/>
    <cellStyle name="20% - Accent5 5 3 2 11" xfId="19353"/>
    <cellStyle name="20% - Accent5 5 3 2 12" xfId="19354"/>
    <cellStyle name="20% - Accent5 5 3 2 13" xfId="19355"/>
    <cellStyle name="20% - Accent5 5 3 2 14" xfId="19356"/>
    <cellStyle name="20% - Accent5 5 3 2 15" xfId="19357"/>
    <cellStyle name="20% - Accent5 5 3 2 2" xfId="19358"/>
    <cellStyle name="20% - Accent5 5 3 2 2 2" xfId="19359"/>
    <cellStyle name="20% - Accent5 5 3 2 2 2 2" xfId="19360"/>
    <cellStyle name="20% - Accent5 5 3 2 2 3" xfId="19361"/>
    <cellStyle name="20% - Accent5 5 3 2 3" xfId="19362"/>
    <cellStyle name="20% - Accent5 5 3 2 3 2" xfId="19363"/>
    <cellStyle name="20% - Accent5 5 3 2 3 2 2" xfId="19364"/>
    <cellStyle name="20% - Accent5 5 3 2 3 3" xfId="19365"/>
    <cellStyle name="20% - Accent5 5 3 2 4" xfId="19366"/>
    <cellStyle name="20% - Accent5 5 3 2 4 2" xfId="19367"/>
    <cellStyle name="20% - Accent5 5 3 2 5" xfId="19368"/>
    <cellStyle name="20% - Accent5 5 3 2 6" xfId="19369"/>
    <cellStyle name="20% - Accent5 5 3 2 7" xfId="19370"/>
    <cellStyle name="20% - Accent5 5 3 2 8" xfId="19371"/>
    <cellStyle name="20% - Accent5 5 3 2 9" xfId="19372"/>
    <cellStyle name="20% - Accent5 5 3 2_PNF Disclosure Summary 063011" xfId="19373"/>
    <cellStyle name="20% - Accent5 5 3 3" xfId="19374"/>
    <cellStyle name="20% - Accent5 5 3 3 2" xfId="19375"/>
    <cellStyle name="20% - Accent5 5 3 3 2 2" xfId="19376"/>
    <cellStyle name="20% - Accent5 5 3 3 3" xfId="19377"/>
    <cellStyle name="20% - Accent5 5 3 4" xfId="19378"/>
    <cellStyle name="20% - Accent5 5 3 4 2" xfId="19379"/>
    <cellStyle name="20% - Accent5 5 3 4 2 2" xfId="19380"/>
    <cellStyle name="20% - Accent5 5 3 4 3" xfId="19381"/>
    <cellStyle name="20% - Accent5 5 3 5" xfId="19382"/>
    <cellStyle name="20% - Accent5 5 3 5 2" xfId="19383"/>
    <cellStyle name="20% - Accent5 5 3 6" xfId="19384"/>
    <cellStyle name="20% - Accent5 5 3 7" xfId="19385"/>
    <cellStyle name="20% - Accent5 5 3 8" xfId="19386"/>
    <cellStyle name="20% - Accent5 5 3 9" xfId="19387"/>
    <cellStyle name="20% - Accent5 5 3_PNF Disclosure Summary 063011" xfId="19388"/>
    <cellStyle name="20% - Accent5 5 4" xfId="19389"/>
    <cellStyle name="20% - Accent5 5 4 10" xfId="19390"/>
    <cellStyle name="20% - Accent5 5 4 11" xfId="19391"/>
    <cellStyle name="20% - Accent5 5 4 12" xfId="19392"/>
    <cellStyle name="20% - Accent5 5 4 13" xfId="19393"/>
    <cellStyle name="20% - Accent5 5 4 14" xfId="19394"/>
    <cellStyle name="20% - Accent5 5 4 15" xfId="19395"/>
    <cellStyle name="20% - Accent5 5 4 16" xfId="19396"/>
    <cellStyle name="20% - Accent5 5 4 2" xfId="19397"/>
    <cellStyle name="20% - Accent5 5 4 2 10" xfId="19398"/>
    <cellStyle name="20% - Accent5 5 4 2 11" xfId="19399"/>
    <cellStyle name="20% - Accent5 5 4 2 12" xfId="19400"/>
    <cellStyle name="20% - Accent5 5 4 2 13" xfId="19401"/>
    <cellStyle name="20% - Accent5 5 4 2 14" xfId="19402"/>
    <cellStyle name="20% - Accent5 5 4 2 15" xfId="19403"/>
    <cellStyle name="20% - Accent5 5 4 2 2" xfId="19404"/>
    <cellStyle name="20% - Accent5 5 4 2 2 2" xfId="19405"/>
    <cellStyle name="20% - Accent5 5 4 2 2 2 2" xfId="19406"/>
    <cellStyle name="20% - Accent5 5 4 2 2 3" xfId="19407"/>
    <cellStyle name="20% - Accent5 5 4 2 3" xfId="19408"/>
    <cellStyle name="20% - Accent5 5 4 2 3 2" xfId="19409"/>
    <cellStyle name="20% - Accent5 5 4 2 3 2 2" xfId="19410"/>
    <cellStyle name="20% - Accent5 5 4 2 3 3" xfId="19411"/>
    <cellStyle name="20% - Accent5 5 4 2 4" xfId="19412"/>
    <cellStyle name="20% - Accent5 5 4 2 4 2" xfId="19413"/>
    <cellStyle name="20% - Accent5 5 4 2 5" xfId="19414"/>
    <cellStyle name="20% - Accent5 5 4 2 6" xfId="19415"/>
    <cellStyle name="20% - Accent5 5 4 2 7" xfId="19416"/>
    <cellStyle name="20% - Accent5 5 4 2 8" xfId="19417"/>
    <cellStyle name="20% - Accent5 5 4 2 9" xfId="19418"/>
    <cellStyle name="20% - Accent5 5 4 2_PNF Disclosure Summary 063011" xfId="19419"/>
    <cellStyle name="20% - Accent5 5 4 3" xfId="19420"/>
    <cellStyle name="20% - Accent5 5 4 3 2" xfId="19421"/>
    <cellStyle name="20% - Accent5 5 4 3 2 2" xfId="19422"/>
    <cellStyle name="20% - Accent5 5 4 3 3" xfId="19423"/>
    <cellStyle name="20% - Accent5 5 4 4" xfId="19424"/>
    <cellStyle name="20% - Accent5 5 4 4 2" xfId="19425"/>
    <cellStyle name="20% - Accent5 5 4 4 2 2" xfId="19426"/>
    <cellStyle name="20% - Accent5 5 4 4 3" xfId="19427"/>
    <cellStyle name="20% - Accent5 5 4 5" xfId="19428"/>
    <cellStyle name="20% - Accent5 5 4 5 2" xfId="19429"/>
    <cellStyle name="20% - Accent5 5 4 6" xfId="19430"/>
    <cellStyle name="20% - Accent5 5 4 7" xfId="19431"/>
    <cellStyle name="20% - Accent5 5 4 8" xfId="19432"/>
    <cellStyle name="20% - Accent5 5 4 9" xfId="19433"/>
    <cellStyle name="20% - Accent5 5 4_PNF Disclosure Summary 063011" xfId="19434"/>
    <cellStyle name="20% - Accent5 5 5" xfId="19435"/>
    <cellStyle name="20% - Accent5 5 5 10" xfId="19436"/>
    <cellStyle name="20% - Accent5 5 5 11" xfId="19437"/>
    <cellStyle name="20% - Accent5 5 5 12" xfId="19438"/>
    <cellStyle name="20% - Accent5 5 5 13" xfId="19439"/>
    <cellStyle name="20% - Accent5 5 5 14" xfId="19440"/>
    <cellStyle name="20% - Accent5 5 5 15" xfId="19441"/>
    <cellStyle name="20% - Accent5 5 5 16" xfId="19442"/>
    <cellStyle name="20% - Accent5 5 5 2" xfId="19443"/>
    <cellStyle name="20% - Accent5 5 5 2 10" xfId="19444"/>
    <cellStyle name="20% - Accent5 5 5 2 11" xfId="19445"/>
    <cellStyle name="20% - Accent5 5 5 2 12" xfId="19446"/>
    <cellStyle name="20% - Accent5 5 5 2 13" xfId="19447"/>
    <cellStyle name="20% - Accent5 5 5 2 14" xfId="19448"/>
    <cellStyle name="20% - Accent5 5 5 2 15" xfId="19449"/>
    <cellStyle name="20% - Accent5 5 5 2 2" xfId="19450"/>
    <cellStyle name="20% - Accent5 5 5 2 2 2" xfId="19451"/>
    <cellStyle name="20% - Accent5 5 5 2 2 2 2" xfId="19452"/>
    <cellStyle name="20% - Accent5 5 5 2 2 3" xfId="19453"/>
    <cellStyle name="20% - Accent5 5 5 2 3" xfId="19454"/>
    <cellStyle name="20% - Accent5 5 5 2 3 2" xfId="19455"/>
    <cellStyle name="20% - Accent5 5 5 2 3 2 2" xfId="19456"/>
    <cellStyle name="20% - Accent5 5 5 2 3 3" xfId="19457"/>
    <cellStyle name="20% - Accent5 5 5 2 4" xfId="19458"/>
    <cellStyle name="20% - Accent5 5 5 2 4 2" xfId="19459"/>
    <cellStyle name="20% - Accent5 5 5 2 5" xfId="19460"/>
    <cellStyle name="20% - Accent5 5 5 2 6" xfId="19461"/>
    <cellStyle name="20% - Accent5 5 5 2 7" xfId="19462"/>
    <cellStyle name="20% - Accent5 5 5 2 8" xfId="19463"/>
    <cellStyle name="20% - Accent5 5 5 2 9" xfId="19464"/>
    <cellStyle name="20% - Accent5 5 5 2_PNF Disclosure Summary 063011" xfId="19465"/>
    <cellStyle name="20% - Accent5 5 5 3" xfId="19466"/>
    <cellStyle name="20% - Accent5 5 5 3 2" xfId="19467"/>
    <cellStyle name="20% - Accent5 5 5 3 2 2" xfId="19468"/>
    <cellStyle name="20% - Accent5 5 5 3 3" xfId="19469"/>
    <cellStyle name="20% - Accent5 5 5 4" xfId="19470"/>
    <cellStyle name="20% - Accent5 5 5 4 2" xfId="19471"/>
    <cellStyle name="20% - Accent5 5 5 4 2 2" xfId="19472"/>
    <cellStyle name="20% - Accent5 5 5 4 3" xfId="19473"/>
    <cellStyle name="20% - Accent5 5 5 5" xfId="19474"/>
    <cellStyle name="20% - Accent5 5 5 5 2" xfId="19475"/>
    <cellStyle name="20% - Accent5 5 5 6" xfId="19476"/>
    <cellStyle name="20% - Accent5 5 5 7" xfId="19477"/>
    <cellStyle name="20% - Accent5 5 5 8" xfId="19478"/>
    <cellStyle name="20% - Accent5 5 5 9" xfId="19479"/>
    <cellStyle name="20% - Accent5 5 5_PNF Disclosure Summary 063011" xfId="19480"/>
    <cellStyle name="20% - Accent5 5 6" xfId="19481"/>
    <cellStyle name="20% - Accent5 5 6 10" xfId="19482"/>
    <cellStyle name="20% - Accent5 5 6 11" xfId="19483"/>
    <cellStyle name="20% - Accent5 5 6 12" xfId="19484"/>
    <cellStyle name="20% - Accent5 5 6 13" xfId="19485"/>
    <cellStyle name="20% - Accent5 5 6 14" xfId="19486"/>
    <cellStyle name="20% - Accent5 5 6 15" xfId="19487"/>
    <cellStyle name="20% - Accent5 5 6 16" xfId="19488"/>
    <cellStyle name="20% - Accent5 5 6 2" xfId="19489"/>
    <cellStyle name="20% - Accent5 5 6 2 10" xfId="19490"/>
    <cellStyle name="20% - Accent5 5 6 2 11" xfId="19491"/>
    <cellStyle name="20% - Accent5 5 6 2 12" xfId="19492"/>
    <cellStyle name="20% - Accent5 5 6 2 13" xfId="19493"/>
    <cellStyle name="20% - Accent5 5 6 2 14" xfId="19494"/>
    <cellStyle name="20% - Accent5 5 6 2 15" xfId="19495"/>
    <cellStyle name="20% - Accent5 5 6 2 2" xfId="19496"/>
    <cellStyle name="20% - Accent5 5 6 2 2 2" xfId="19497"/>
    <cellStyle name="20% - Accent5 5 6 2 2 2 2" xfId="19498"/>
    <cellStyle name="20% - Accent5 5 6 2 2 3" xfId="19499"/>
    <cellStyle name="20% - Accent5 5 6 2 3" xfId="19500"/>
    <cellStyle name="20% - Accent5 5 6 2 3 2" xfId="19501"/>
    <cellStyle name="20% - Accent5 5 6 2 3 2 2" xfId="19502"/>
    <cellStyle name="20% - Accent5 5 6 2 3 3" xfId="19503"/>
    <cellStyle name="20% - Accent5 5 6 2 4" xfId="19504"/>
    <cellStyle name="20% - Accent5 5 6 2 4 2" xfId="19505"/>
    <cellStyle name="20% - Accent5 5 6 2 5" xfId="19506"/>
    <cellStyle name="20% - Accent5 5 6 2 6" xfId="19507"/>
    <cellStyle name="20% - Accent5 5 6 2 7" xfId="19508"/>
    <cellStyle name="20% - Accent5 5 6 2 8" xfId="19509"/>
    <cellStyle name="20% - Accent5 5 6 2 9" xfId="19510"/>
    <cellStyle name="20% - Accent5 5 6 2_PNF Disclosure Summary 063011" xfId="19511"/>
    <cellStyle name="20% - Accent5 5 6 3" xfId="19512"/>
    <cellStyle name="20% - Accent5 5 6 3 2" xfId="19513"/>
    <cellStyle name="20% - Accent5 5 6 3 2 2" xfId="19514"/>
    <cellStyle name="20% - Accent5 5 6 3 3" xfId="19515"/>
    <cellStyle name="20% - Accent5 5 6 4" xfId="19516"/>
    <cellStyle name="20% - Accent5 5 6 4 2" xfId="19517"/>
    <cellStyle name="20% - Accent5 5 6 4 2 2" xfId="19518"/>
    <cellStyle name="20% - Accent5 5 6 4 3" xfId="19519"/>
    <cellStyle name="20% - Accent5 5 6 5" xfId="19520"/>
    <cellStyle name="20% - Accent5 5 6 5 2" xfId="19521"/>
    <cellStyle name="20% - Accent5 5 6 6" xfId="19522"/>
    <cellStyle name="20% - Accent5 5 6 7" xfId="19523"/>
    <cellStyle name="20% - Accent5 5 6 8" xfId="19524"/>
    <cellStyle name="20% - Accent5 5 6 9" xfId="19525"/>
    <cellStyle name="20% - Accent5 5 6_PNF Disclosure Summary 063011" xfId="19526"/>
    <cellStyle name="20% - Accent5 5 7" xfId="19527"/>
    <cellStyle name="20% - Accent5 5 7 10" xfId="19528"/>
    <cellStyle name="20% - Accent5 5 7 11" xfId="19529"/>
    <cellStyle name="20% - Accent5 5 7 12" xfId="19530"/>
    <cellStyle name="20% - Accent5 5 7 13" xfId="19531"/>
    <cellStyle name="20% - Accent5 5 7 14" xfId="19532"/>
    <cellStyle name="20% - Accent5 5 7 15" xfId="19533"/>
    <cellStyle name="20% - Accent5 5 7 16" xfId="19534"/>
    <cellStyle name="20% - Accent5 5 7 2" xfId="19535"/>
    <cellStyle name="20% - Accent5 5 7 2 10" xfId="19536"/>
    <cellStyle name="20% - Accent5 5 7 2 11" xfId="19537"/>
    <cellStyle name="20% - Accent5 5 7 2 12" xfId="19538"/>
    <cellStyle name="20% - Accent5 5 7 2 13" xfId="19539"/>
    <cellStyle name="20% - Accent5 5 7 2 14" xfId="19540"/>
    <cellStyle name="20% - Accent5 5 7 2 15" xfId="19541"/>
    <cellStyle name="20% - Accent5 5 7 2 2" xfId="19542"/>
    <cellStyle name="20% - Accent5 5 7 2 2 2" xfId="19543"/>
    <cellStyle name="20% - Accent5 5 7 2 2 2 2" xfId="19544"/>
    <cellStyle name="20% - Accent5 5 7 2 2 3" xfId="19545"/>
    <cellStyle name="20% - Accent5 5 7 2 3" xfId="19546"/>
    <cellStyle name="20% - Accent5 5 7 2 3 2" xfId="19547"/>
    <cellStyle name="20% - Accent5 5 7 2 3 2 2" xfId="19548"/>
    <cellStyle name="20% - Accent5 5 7 2 3 3" xfId="19549"/>
    <cellStyle name="20% - Accent5 5 7 2 4" xfId="19550"/>
    <cellStyle name="20% - Accent5 5 7 2 4 2" xfId="19551"/>
    <cellStyle name="20% - Accent5 5 7 2 5" xfId="19552"/>
    <cellStyle name="20% - Accent5 5 7 2 6" xfId="19553"/>
    <cellStyle name="20% - Accent5 5 7 2 7" xfId="19554"/>
    <cellStyle name="20% - Accent5 5 7 2 8" xfId="19555"/>
    <cellStyle name="20% - Accent5 5 7 2 9" xfId="19556"/>
    <cellStyle name="20% - Accent5 5 7 2_PNF Disclosure Summary 063011" xfId="19557"/>
    <cellStyle name="20% - Accent5 5 7 3" xfId="19558"/>
    <cellStyle name="20% - Accent5 5 7 3 2" xfId="19559"/>
    <cellStyle name="20% - Accent5 5 7 3 2 2" xfId="19560"/>
    <cellStyle name="20% - Accent5 5 7 3 3" xfId="19561"/>
    <cellStyle name="20% - Accent5 5 7 4" xfId="19562"/>
    <cellStyle name="20% - Accent5 5 7 4 2" xfId="19563"/>
    <cellStyle name="20% - Accent5 5 7 4 2 2" xfId="19564"/>
    <cellStyle name="20% - Accent5 5 7 4 3" xfId="19565"/>
    <cellStyle name="20% - Accent5 5 7 5" xfId="19566"/>
    <cellStyle name="20% - Accent5 5 7 5 2" xfId="19567"/>
    <cellStyle name="20% - Accent5 5 7 6" xfId="19568"/>
    <cellStyle name="20% - Accent5 5 7 7" xfId="19569"/>
    <cellStyle name="20% - Accent5 5 7 8" xfId="19570"/>
    <cellStyle name="20% - Accent5 5 7 9" xfId="19571"/>
    <cellStyle name="20% - Accent5 5 7_PNF Disclosure Summary 063011" xfId="19572"/>
    <cellStyle name="20% - Accent5 5 8" xfId="19573"/>
    <cellStyle name="20% - Accent5 5 8 10" xfId="19574"/>
    <cellStyle name="20% - Accent5 5 8 11" xfId="19575"/>
    <cellStyle name="20% - Accent5 5 8 12" xfId="19576"/>
    <cellStyle name="20% - Accent5 5 8 13" xfId="19577"/>
    <cellStyle name="20% - Accent5 5 8 14" xfId="19578"/>
    <cellStyle name="20% - Accent5 5 8 15" xfId="19579"/>
    <cellStyle name="20% - Accent5 5 8 2" xfId="19580"/>
    <cellStyle name="20% - Accent5 5 8 2 2" xfId="19581"/>
    <cellStyle name="20% - Accent5 5 8 2 2 2" xfId="19582"/>
    <cellStyle name="20% - Accent5 5 8 2 3" xfId="19583"/>
    <cellStyle name="20% - Accent5 5 8 3" xfId="19584"/>
    <cellStyle name="20% - Accent5 5 8 3 2" xfId="19585"/>
    <cellStyle name="20% - Accent5 5 8 3 2 2" xfId="19586"/>
    <cellStyle name="20% - Accent5 5 8 3 3" xfId="19587"/>
    <cellStyle name="20% - Accent5 5 8 4" xfId="19588"/>
    <cellStyle name="20% - Accent5 5 8 4 2" xfId="19589"/>
    <cellStyle name="20% - Accent5 5 8 5" xfId="19590"/>
    <cellStyle name="20% - Accent5 5 8 6" xfId="19591"/>
    <cellStyle name="20% - Accent5 5 8 7" xfId="19592"/>
    <cellStyle name="20% - Accent5 5 8 8" xfId="19593"/>
    <cellStyle name="20% - Accent5 5 8 9" xfId="19594"/>
    <cellStyle name="20% - Accent5 5 8_PNF Disclosure Summary 063011" xfId="19595"/>
    <cellStyle name="20% - Accent5 5 9" xfId="19596"/>
    <cellStyle name="20% - Accent5 5 9 2" xfId="19597"/>
    <cellStyle name="20% - Accent5 5 9 2 2" xfId="19598"/>
    <cellStyle name="20% - Accent5 5 9 3" xfId="19599"/>
    <cellStyle name="20% - Accent5 5_PNF Disclosure Summary 063011" xfId="19600"/>
    <cellStyle name="20% - Accent5 6" xfId="19601"/>
    <cellStyle name="20% - Accent5 6 10" xfId="19602"/>
    <cellStyle name="20% - Accent5 6 10 2" xfId="19603"/>
    <cellStyle name="20% - Accent5 6 10 2 2" xfId="19604"/>
    <cellStyle name="20% - Accent5 6 10 3" xfId="19605"/>
    <cellStyle name="20% - Accent5 6 11" xfId="19606"/>
    <cellStyle name="20% - Accent5 6 11 2" xfId="19607"/>
    <cellStyle name="20% - Accent5 6 12" xfId="19608"/>
    <cellStyle name="20% - Accent5 6 13" xfId="19609"/>
    <cellStyle name="20% - Accent5 6 14" xfId="19610"/>
    <cellStyle name="20% - Accent5 6 15" xfId="19611"/>
    <cellStyle name="20% - Accent5 6 16" xfId="19612"/>
    <cellStyle name="20% - Accent5 6 17" xfId="19613"/>
    <cellStyle name="20% - Accent5 6 18" xfId="19614"/>
    <cellStyle name="20% - Accent5 6 19" xfId="19615"/>
    <cellStyle name="20% - Accent5 6 2" xfId="19616"/>
    <cellStyle name="20% - Accent5 6 2 10" xfId="19617"/>
    <cellStyle name="20% - Accent5 6 2 11" xfId="19618"/>
    <cellStyle name="20% - Accent5 6 2 12" xfId="19619"/>
    <cellStyle name="20% - Accent5 6 2 13" xfId="19620"/>
    <cellStyle name="20% - Accent5 6 2 14" xfId="19621"/>
    <cellStyle name="20% - Accent5 6 2 15" xfId="19622"/>
    <cellStyle name="20% - Accent5 6 2 16" xfId="19623"/>
    <cellStyle name="20% - Accent5 6 2 2" xfId="19624"/>
    <cellStyle name="20% - Accent5 6 2 2 10" xfId="19625"/>
    <cellStyle name="20% - Accent5 6 2 2 11" xfId="19626"/>
    <cellStyle name="20% - Accent5 6 2 2 12" xfId="19627"/>
    <cellStyle name="20% - Accent5 6 2 2 13" xfId="19628"/>
    <cellStyle name="20% - Accent5 6 2 2 14" xfId="19629"/>
    <cellStyle name="20% - Accent5 6 2 2 15" xfId="19630"/>
    <cellStyle name="20% - Accent5 6 2 2 2" xfId="19631"/>
    <cellStyle name="20% - Accent5 6 2 2 2 2" xfId="19632"/>
    <cellStyle name="20% - Accent5 6 2 2 2 2 2" xfId="19633"/>
    <cellStyle name="20% - Accent5 6 2 2 2 3" xfId="19634"/>
    <cellStyle name="20% - Accent5 6 2 2 3" xfId="19635"/>
    <cellStyle name="20% - Accent5 6 2 2 3 2" xfId="19636"/>
    <cellStyle name="20% - Accent5 6 2 2 3 2 2" xfId="19637"/>
    <cellStyle name="20% - Accent5 6 2 2 3 3" xfId="19638"/>
    <cellStyle name="20% - Accent5 6 2 2 4" xfId="19639"/>
    <cellStyle name="20% - Accent5 6 2 2 4 2" xfId="19640"/>
    <cellStyle name="20% - Accent5 6 2 2 5" xfId="19641"/>
    <cellStyle name="20% - Accent5 6 2 2 6" xfId="19642"/>
    <cellStyle name="20% - Accent5 6 2 2 7" xfId="19643"/>
    <cellStyle name="20% - Accent5 6 2 2 8" xfId="19644"/>
    <cellStyle name="20% - Accent5 6 2 2 9" xfId="19645"/>
    <cellStyle name="20% - Accent5 6 2 2_PNF Disclosure Summary 063011" xfId="19646"/>
    <cellStyle name="20% - Accent5 6 2 3" xfId="19647"/>
    <cellStyle name="20% - Accent5 6 2 3 2" xfId="19648"/>
    <cellStyle name="20% - Accent5 6 2 3 2 2" xfId="19649"/>
    <cellStyle name="20% - Accent5 6 2 3 3" xfId="19650"/>
    <cellStyle name="20% - Accent5 6 2 4" xfId="19651"/>
    <cellStyle name="20% - Accent5 6 2 4 2" xfId="19652"/>
    <cellStyle name="20% - Accent5 6 2 4 2 2" xfId="19653"/>
    <cellStyle name="20% - Accent5 6 2 4 3" xfId="19654"/>
    <cellStyle name="20% - Accent5 6 2 5" xfId="19655"/>
    <cellStyle name="20% - Accent5 6 2 5 2" xfId="19656"/>
    <cellStyle name="20% - Accent5 6 2 6" xfId="19657"/>
    <cellStyle name="20% - Accent5 6 2 7" xfId="19658"/>
    <cellStyle name="20% - Accent5 6 2 8" xfId="19659"/>
    <cellStyle name="20% - Accent5 6 2 9" xfId="19660"/>
    <cellStyle name="20% - Accent5 6 2_PNF Disclosure Summary 063011" xfId="19661"/>
    <cellStyle name="20% - Accent5 6 20" xfId="19662"/>
    <cellStyle name="20% - Accent5 6 21" xfId="19663"/>
    <cellStyle name="20% - Accent5 6 22" xfId="19664"/>
    <cellStyle name="20% - Accent5 6 3" xfId="19665"/>
    <cellStyle name="20% - Accent5 6 3 10" xfId="19666"/>
    <cellStyle name="20% - Accent5 6 3 11" xfId="19667"/>
    <cellStyle name="20% - Accent5 6 3 12" xfId="19668"/>
    <cellStyle name="20% - Accent5 6 3 13" xfId="19669"/>
    <cellStyle name="20% - Accent5 6 3 14" xfId="19670"/>
    <cellStyle name="20% - Accent5 6 3 15" xfId="19671"/>
    <cellStyle name="20% - Accent5 6 3 16" xfId="19672"/>
    <cellStyle name="20% - Accent5 6 3 2" xfId="19673"/>
    <cellStyle name="20% - Accent5 6 3 2 10" xfId="19674"/>
    <cellStyle name="20% - Accent5 6 3 2 11" xfId="19675"/>
    <cellStyle name="20% - Accent5 6 3 2 12" xfId="19676"/>
    <cellStyle name="20% - Accent5 6 3 2 13" xfId="19677"/>
    <cellStyle name="20% - Accent5 6 3 2 14" xfId="19678"/>
    <cellStyle name="20% - Accent5 6 3 2 15" xfId="19679"/>
    <cellStyle name="20% - Accent5 6 3 2 2" xfId="19680"/>
    <cellStyle name="20% - Accent5 6 3 2 2 2" xfId="19681"/>
    <cellStyle name="20% - Accent5 6 3 2 2 2 2" xfId="19682"/>
    <cellStyle name="20% - Accent5 6 3 2 2 3" xfId="19683"/>
    <cellStyle name="20% - Accent5 6 3 2 3" xfId="19684"/>
    <cellStyle name="20% - Accent5 6 3 2 3 2" xfId="19685"/>
    <cellStyle name="20% - Accent5 6 3 2 3 2 2" xfId="19686"/>
    <cellStyle name="20% - Accent5 6 3 2 3 3" xfId="19687"/>
    <cellStyle name="20% - Accent5 6 3 2 4" xfId="19688"/>
    <cellStyle name="20% - Accent5 6 3 2 4 2" xfId="19689"/>
    <cellStyle name="20% - Accent5 6 3 2 5" xfId="19690"/>
    <cellStyle name="20% - Accent5 6 3 2 6" xfId="19691"/>
    <cellStyle name="20% - Accent5 6 3 2 7" xfId="19692"/>
    <cellStyle name="20% - Accent5 6 3 2 8" xfId="19693"/>
    <cellStyle name="20% - Accent5 6 3 2 9" xfId="19694"/>
    <cellStyle name="20% - Accent5 6 3 2_PNF Disclosure Summary 063011" xfId="19695"/>
    <cellStyle name="20% - Accent5 6 3 3" xfId="19696"/>
    <cellStyle name="20% - Accent5 6 3 3 2" xfId="19697"/>
    <cellStyle name="20% - Accent5 6 3 3 2 2" xfId="19698"/>
    <cellStyle name="20% - Accent5 6 3 3 3" xfId="19699"/>
    <cellStyle name="20% - Accent5 6 3 4" xfId="19700"/>
    <cellStyle name="20% - Accent5 6 3 4 2" xfId="19701"/>
    <cellStyle name="20% - Accent5 6 3 4 2 2" xfId="19702"/>
    <cellStyle name="20% - Accent5 6 3 4 3" xfId="19703"/>
    <cellStyle name="20% - Accent5 6 3 5" xfId="19704"/>
    <cellStyle name="20% - Accent5 6 3 5 2" xfId="19705"/>
    <cellStyle name="20% - Accent5 6 3 6" xfId="19706"/>
    <cellStyle name="20% - Accent5 6 3 7" xfId="19707"/>
    <cellStyle name="20% - Accent5 6 3 8" xfId="19708"/>
    <cellStyle name="20% - Accent5 6 3 9" xfId="19709"/>
    <cellStyle name="20% - Accent5 6 3_PNF Disclosure Summary 063011" xfId="19710"/>
    <cellStyle name="20% - Accent5 6 4" xfId="19711"/>
    <cellStyle name="20% - Accent5 6 4 10" xfId="19712"/>
    <cellStyle name="20% - Accent5 6 4 11" xfId="19713"/>
    <cellStyle name="20% - Accent5 6 4 12" xfId="19714"/>
    <cellStyle name="20% - Accent5 6 4 13" xfId="19715"/>
    <cellStyle name="20% - Accent5 6 4 14" xfId="19716"/>
    <cellStyle name="20% - Accent5 6 4 15" xfId="19717"/>
    <cellStyle name="20% - Accent5 6 4 16" xfId="19718"/>
    <cellStyle name="20% - Accent5 6 4 2" xfId="19719"/>
    <cellStyle name="20% - Accent5 6 4 2 10" xfId="19720"/>
    <cellStyle name="20% - Accent5 6 4 2 11" xfId="19721"/>
    <cellStyle name="20% - Accent5 6 4 2 12" xfId="19722"/>
    <cellStyle name="20% - Accent5 6 4 2 13" xfId="19723"/>
    <cellStyle name="20% - Accent5 6 4 2 14" xfId="19724"/>
    <cellStyle name="20% - Accent5 6 4 2 15" xfId="19725"/>
    <cellStyle name="20% - Accent5 6 4 2 2" xfId="19726"/>
    <cellStyle name="20% - Accent5 6 4 2 2 2" xfId="19727"/>
    <cellStyle name="20% - Accent5 6 4 2 2 2 2" xfId="19728"/>
    <cellStyle name="20% - Accent5 6 4 2 2 3" xfId="19729"/>
    <cellStyle name="20% - Accent5 6 4 2 3" xfId="19730"/>
    <cellStyle name="20% - Accent5 6 4 2 3 2" xfId="19731"/>
    <cellStyle name="20% - Accent5 6 4 2 3 2 2" xfId="19732"/>
    <cellStyle name="20% - Accent5 6 4 2 3 3" xfId="19733"/>
    <cellStyle name="20% - Accent5 6 4 2 4" xfId="19734"/>
    <cellStyle name="20% - Accent5 6 4 2 4 2" xfId="19735"/>
    <cellStyle name="20% - Accent5 6 4 2 5" xfId="19736"/>
    <cellStyle name="20% - Accent5 6 4 2 6" xfId="19737"/>
    <cellStyle name="20% - Accent5 6 4 2 7" xfId="19738"/>
    <cellStyle name="20% - Accent5 6 4 2 8" xfId="19739"/>
    <cellStyle name="20% - Accent5 6 4 2 9" xfId="19740"/>
    <cellStyle name="20% - Accent5 6 4 2_PNF Disclosure Summary 063011" xfId="19741"/>
    <cellStyle name="20% - Accent5 6 4 3" xfId="19742"/>
    <cellStyle name="20% - Accent5 6 4 3 2" xfId="19743"/>
    <cellStyle name="20% - Accent5 6 4 3 2 2" xfId="19744"/>
    <cellStyle name="20% - Accent5 6 4 3 3" xfId="19745"/>
    <cellStyle name="20% - Accent5 6 4 4" xfId="19746"/>
    <cellStyle name="20% - Accent5 6 4 4 2" xfId="19747"/>
    <cellStyle name="20% - Accent5 6 4 4 2 2" xfId="19748"/>
    <cellStyle name="20% - Accent5 6 4 4 3" xfId="19749"/>
    <cellStyle name="20% - Accent5 6 4 5" xfId="19750"/>
    <cellStyle name="20% - Accent5 6 4 5 2" xfId="19751"/>
    <cellStyle name="20% - Accent5 6 4 6" xfId="19752"/>
    <cellStyle name="20% - Accent5 6 4 7" xfId="19753"/>
    <cellStyle name="20% - Accent5 6 4 8" xfId="19754"/>
    <cellStyle name="20% - Accent5 6 4 9" xfId="19755"/>
    <cellStyle name="20% - Accent5 6 4_PNF Disclosure Summary 063011" xfId="19756"/>
    <cellStyle name="20% - Accent5 6 5" xfId="19757"/>
    <cellStyle name="20% - Accent5 6 5 10" xfId="19758"/>
    <cellStyle name="20% - Accent5 6 5 11" xfId="19759"/>
    <cellStyle name="20% - Accent5 6 5 12" xfId="19760"/>
    <cellStyle name="20% - Accent5 6 5 13" xfId="19761"/>
    <cellStyle name="20% - Accent5 6 5 14" xfId="19762"/>
    <cellStyle name="20% - Accent5 6 5 15" xfId="19763"/>
    <cellStyle name="20% - Accent5 6 5 16" xfId="19764"/>
    <cellStyle name="20% - Accent5 6 5 2" xfId="19765"/>
    <cellStyle name="20% - Accent5 6 5 2 10" xfId="19766"/>
    <cellStyle name="20% - Accent5 6 5 2 11" xfId="19767"/>
    <cellStyle name="20% - Accent5 6 5 2 12" xfId="19768"/>
    <cellStyle name="20% - Accent5 6 5 2 13" xfId="19769"/>
    <cellStyle name="20% - Accent5 6 5 2 14" xfId="19770"/>
    <cellStyle name="20% - Accent5 6 5 2 15" xfId="19771"/>
    <cellStyle name="20% - Accent5 6 5 2 2" xfId="19772"/>
    <cellStyle name="20% - Accent5 6 5 2 2 2" xfId="19773"/>
    <cellStyle name="20% - Accent5 6 5 2 2 2 2" xfId="19774"/>
    <cellStyle name="20% - Accent5 6 5 2 2 3" xfId="19775"/>
    <cellStyle name="20% - Accent5 6 5 2 3" xfId="19776"/>
    <cellStyle name="20% - Accent5 6 5 2 3 2" xfId="19777"/>
    <cellStyle name="20% - Accent5 6 5 2 3 2 2" xfId="19778"/>
    <cellStyle name="20% - Accent5 6 5 2 3 3" xfId="19779"/>
    <cellStyle name="20% - Accent5 6 5 2 4" xfId="19780"/>
    <cellStyle name="20% - Accent5 6 5 2 4 2" xfId="19781"/>
    <cellStyle name="20% - Accent5 6 5 2 5" xfId="19782"/>
    <cellStyle name="20% - Accent5 6 5 2 6" xfId="19783"/>
    <cellStyle name="20% - Accent5 6 5 2 7" xfId="19784"/>
    <cellStyle name="20% - Accent5 6 5 2 8" xfId="19785"/>
    <cellStyle name="20% - Accent5 6 5 2 9" xfId="19786"/>
    <cellStyle name="20% - Accent5 6 5 2_PNF Disclosure Summary 063011" xfId="19787"/>
    <cellStyle name="20% - Accent5 6 5 3" xfId="19788"/>
    <cellStyle name="20% - Accent5 6 5 3 2" xfId="19789"/>
    <cellStyle name="20% - Accent5 6 5 3 2 2" xfId="19790"/>
    <cellStyle name="20% - Accent5 6 5 3 3" xfId="19791"/>
    <cellStyle name="20% - Accent5 6 5 4" xfId="19792"/>
    <cellStyle name="20% - Accent5 6 5 4 2" xfId="19793"/>
    <cellStyle name="20% - Accent5 6 5 4 2 2" xfId="19794"/>
    <cellStyle name="20% - Accent5 6 5 4 3" xfId="19795"/>
    <cellStyle name="20% - Accent5 6 5 5" xfId="19796"/>
    <cellStyle name="20% - Accent5 6 5 5 2" xfId="19797"/>
    <cellStyle name="20% - Accent5 6 5 6" xfId="19798"/>
    <cellStyle name="20% - Accent5 6 5 7" xfId="19799"/>
    <cellStyle name="20% - Accent5 6 5 8" xfId="19800"/>
    <cellStyle name="20% - Accent5 6 5 9" xfId="19801"/>
    <cellStyle name="20% - Accent5 6 5_PNF Disclosure Summary 063011" xfId="19802"/>
    <cellStyle name="20% - Accent5 6 6" xfId="19803"/>
    <cellStyle name="20% - Accent5 6 6 10" xfId="19804"/>
    <cellStyle name="20% - Accent5 6 6 11" xfId="19805"/>
    <cellStyle name="20% - Accent5 6 6 12" xfId="19806"/>
    <cellStyle name="20% - Accent5 6 6 13" xfId="19807"/>
    <cellStyle name="20% - Accent5 6 6 14" xfId="19808"/>
    <cellStyle name="20% - Accent5 6 6 15" xfId="19809"/>
    <cellStyle name="20% - Accent5 6 6 16" xfId="19810"/>
    <cellStyle name="20% - Accent5 6 6 2" xfId="19811"/>
    <cellStyle name="20% - Accent5 6 6 2 10" xfId="19812"/>
    <cellStyle name="20% - Accent5 6 6 2 11" xfId="19813"/>
    <cellStyle name="20% - Accent5 6 6 2 12" xfId="19814"/>
    <cellStyle name="20% - Accent5 6 6 2 13" xfId="19815"/>
    <cellStyle name="20% - Accent5 6 6 2 14" xfId="19816"/>
    <cellStyle name="20% - Accent5 6 6 2 15" xfId="19817"/>
    <cellStyle name="20% - Accent5 6 6 2 2" xfId="19818"/>
    <cellStyle name="20% - Accent5 6 6 2 2 2" xfId="19819"/>
    <cellStyle name="20% - Accent5 6 6 2 2 2 2" xfId="19820"/>
    <cellStyle name="20% - Accent5 6 6 2 2 3" xfId="19821"/>
    <cellStyle name="20% - Accent5 6 6 2 3" xfId="19822"/>
    <cellStyle name="20% - Accent5 6 6 2 3 2" xfId="19823"/>
    <cellStyle name="20% - Accent5 6 6 2 3 2 2" xfId="19824"/>
    <cellStyle name="20% - Accent5 6 6 2 3 3" xfId="19825"/>
    <cellStyle name="20% - Accent5 6 6 2 4" xfId="19826"/>
    <cellStyle name="20% - Accent5 6 6 2 4 2" xfId="19827"/>
    <cellStyle name="20% - Accent5 6 6 2 5" xfId="19828"/>
    <cellStyle name="20% - Accent5 6 6 2 6" xfId="19829"/>
    <cellStyle name="20% - Accent5 6 6 2 7" xfId="19830"/>
    <cellStyle name="20% - Accent5 6 6 2 8" xfId="19831"/>
    <cellStyle name="20% - Accent5 6 6 2 9" xfId="19832"/>
    <cellStyle name="20% - Accent5 6 6 2_PNF Disclosure Summary 063011" xfId="19833"/>
    <cellStyle name="20% - Accent5 6 6 3" xfId="19834"/>
    <cellStyle name="20% - Accent5 6 6 3 2" xfId="19835"/>
    <cellStyle name="20% - Accent5 6 6 3 2 2" xfId="19836"/>
    <cellStyle name="20% - Accent5 6 6 3 3" xfId="19837"/>
    <cellStyle name="20% - Accent5 6 6 4" xfId="19838"/>
    <cellStyle name="20% - Accent5 6 6 4 2" xfId="19839"/>
    <cellStyle name="20% - Accent5 6 6 4 2 2" xfId="19840"/>
    <cellStyle name="20% - Accent5 6 6 4 3" xfId="19841"/>
    <cellStyle name="20% - Accent5 6 6 5" xfId="19842"/>
    <cellStyle name="20% - Accent5 6 6 5 2" xfId="19843"/>
    <cellStyle name="20% - Accent5 6 6 6" xfId="19844"/>
    <cellStyle name="20% - Accent5 6 6 7" xfId="19845"/>
    <cellStyle name="20% - Accent5 6 6 8" xfId="19846"/>
    <cellStyle name="20% - Accent5 6 6 9" xfId="19847"/>
    <cellStyle name="20% - Accent5 6 6_PNF Disclosure Summary 063011" xfId="19848"/>
    <cellStyle name="20% - Accent5 6 7" xfId="19849"/>
    <cellStyle name="20% - Accent5 6 7 10" xfId="19850"/>
    <cellStyle name="20% - Accent5 6 7 11" xfId="19851"/>
    <cellStyle name="20% - Accent5 6 7 12" xfId="19852"/>
    <cellStyle name="20% - Accent5 6 7 13" xfId="19853"/>
    <cellStyle name="20% - Accent5 6 7 14" xfId="19854"/>
    <cellStyle name="20% - Accent5 6 7 15" xfId="19855"/>
    <cellStyle name="20% - Accent5 6 7 16" xfId="19856"/>
    <cellStyle name="20% - Accent5 6 7 2" xfId="19857"/>
    <cellStyle name="20% - Accent5 6 7 2 10" xfId="19858"/>
    <cellStyle name="20% - Accent5 6 7 2 11" xfId="19859"/>
    <cellStyle name="20% - Accent5 6 7 2 12" xfId="19860"/>
    <cellStyle name="20% - Accent5 6 7 2 13" xfId="19861"/>
    <cellStyle name="20% - Accent5 6 7 2 14" xfId="19862"/>
    <cellStyle name="20% - Accent5 6 7 2 15" xfId="19863"/>
    <cellStyle name="20% - Accent5 6 7 2 2" xfId="19864"/>
    <cellStyle name="20% - Accent5 6 7 2 2 2" xfId="19865"/>
    <cellStyle name="20% - Accent5 6 7 2 2 2 2" xfId="19866"/>
    <cellStyle name="20% - Accent5 6 7 2 2 3" xfId="19867"/>
    <cellStyle name="20% - Accent5 6 7 2 3" xfId="19868"/>
    <cellStyle name="20% - Accent5 6 7 2 3 2" xfId="19869"/>
    <cellStyle name="20% - Accent5 6 7 2 3 2 2" xfId="19870"/>
    <cellStyle name="20% - Accent5 6 7 2 3 3" xfId="19871"/>
    <cellStyle name="20% - Accent5 6 7 2 4" xfId="19872"/>
    <cellStyle name="20% - Accent5 6 7 2 4 2" xfId="19873"/>
    <cellStyle name="20% - Accent5 6 7 2 5" xfId="19874"/>
    <cellStyle name="20% - Accent5 6 7 2 6" xfId="19875"/>
    <cellStyle name="20% - Accent5 6 7 2 7" xfId="19876"/>
    <cellStyle name="20% - Accent5 6 7 2 8" xfId="19877"/>
    <cellStyle name="20% - Accent5 6 7 2 9" xfId="19878"/>
    <cellStyle name="20% - Accent5 6 7 2_PNF Disclosure Summary 063011" xfId="19879"/>
    <cellStyle name="20% - Accent5 6 7 3" xfId="19880"/>
    <cellStyle name="20% - Accent5 6 7 3 2" xfId="19881"/>
    <cellStyle name="20% - Accent5 6 7 3 2 2" xfId="19882"/>
    <cellStyle name="20% - Accent5 6 7 3 3" xfId="19883"/>
    <cellStyle name="20% - Accent5 6 7 4" xfId="19884"/>
    <cellStyle name="20% - Accent5 6 7 4 2" xfId="19885"/>
    <cellStyle name="20% - Accent5 6 7 4 2 2" xfId="19886"/>
    <cellStyle name="20% - Accent5 6 7 4 3" xfId="19887"/>
    <cellStyle name="20% - Accent5 6 7 5" xfId="19888"/>
    <cellStyle name="20% - Accent5 6 7 5 2" xfId="19889"/>
    <cellStyle name="20% - Accent5 6 7 6" xfId="19890"/>
    <cellStyle name="20% - Accent5 6 7 7" xfId="19891"/>
    <cellStyle name="20% - Accent5 6 7 8" xfId="19892"/>
    <cellStyle name="20% - Accent5 6 7 9" xfId="19893"/>
    <cellStyle name="20% - Accent5 6 7_PNF Disclosure Summary 063011" xfId="19894"/>
    <cellStyle name="20% - Accent5 6 8" xfId="19895"/>
    <cellStyle name="20% - Accent5 6 8 10" xfId="19896"/>
    <cellStyle name="20% - Accent5 6 8 11" xfId="19897"/>
    <cellStyle name="20% - Accent5 6 8 12" xfId="19898"/>
    <cellStyle name="20% - Accent5 6 8 13" xfId="19899"/>
    <cellStyle name="20% - Accent5 6 8 14" xfId="19900"/>
    <cellStyle name="20% - Accent5 6 8 15" xfId="19901"/>
    <cellStyle name="20% - Accent5 6 8 2" xfId="19902"/>
    <cellStyle name="20% - Accent5 6 8 2 2" xfId="19903"/>
    <cellStyle name="20% - Accent5 6 8 2 2 2" xfId="19904"/>
    <cellStyle name="20% - Accent5 6 8 2 3" xfId="19905"/>
    <cellStyle name="20% - Accent5 6 8 3" xfId="19906"/>
    <cellStyle name="20% - Accent5 6 8 3 2" xfId="19907"/>
    <cellStyle name="20% - Accent5 6 8 3 2 2" xfId="19908"/>
    <cellStyle name="20% - Accent5 6 8 3 3" xfId="19909"/>
    <cellStyle name="20% - Accent5 6 8 4" xfId="19910"/>
    <cellStyle name="20% - Accent5 6 8 4 2" xfId="19911"/>
    <cellStyle name="20% - Accent5 6 8 5" xfId="19912"/>
    <cellStyle name="20% - Accent5 6 8 6" xfId="19913"/>
    <cellStyle name="20% - Accent5 6 8 7" xfId="19914"/>
    <cellStyle name="20% - Accent5 6 8 8" xfId="19915"/>
    <cellStyle name="20% - Accent5 6 8 9" xfId="19916"/>
    <cellStyle name="20% - Accent5 6 8_PNF Disclosure Summary 063011" xfId="19917"/>
    <cellStyle name="20% - Accent5 6 9" xfId="19918"/>
    <cellStyle name="20% - Accent5 6 9 2" xfId="19919"/>
    <cellStyle name="20% - Accent5 6 9 2 2" xfId="19920"/>
    <cellStyle name="20% - Accent5 6 9 3" xfId="19921"/>
    <cellStyle name="20% - Accent5 6_PNF Disclosure Summary 063011" xfId="19922"/>
    <cellStyle name="20% - Accent5 7" xfId="19923"/>
    <cellStyle name="20% - Accent5 7 10" xfId="19924"/>
    <cellStyle name="20% - Accent5 7 10 2" xfId="19925"/>
    <cellStyle name="20% - Accent5 7 10 2 2" xfId="19926"/>
    <cellStyle name="20% - Accent5 7 10 3" xfId="19927"/>
    <cellStyle name="20% - Accent5 7 11" xfId="19928"/>
    <cellStyle name="20% - Accent5 7 11 2" xfId="19929"/>
    <cellStyle name="20% - Accent5 7 12" xfId="19930"/>
    <cellStyle name="20% - Accent5 7 13" xfId="19931"/>
    <cellStyle name="20% - Accent5 7 14" xfId="19932"/>
    <cellStyle name="20% - Accent5 7 15" xfId="19933"/>
    <cellStyle name="20% - Accent5 7 16" xfId="19934"/>
    <cellStyle name="20% - Accent5 7 17" xfId="19935"/>
    <cellStyle name="20% - Accent5 7 18" xfId="19936"/>
    <cellStyle name="20% - Accent5 7 19" xfId="19937"/>
    <cellStyle name="20% - Accent5 7 2" xfId="19938"/>
    <cellStyle name="20% - Accent5 7 2 10" xfId="19939"/>
    <cellStyle name="20% - Accent5 7 2 11" xfId="19940"/>
    <cellStyle name="20% - Accent5 7 2 12" xfId="19941"/>
    <cellStyle name="20% - Accent5 7 2 13" xfId="19942"/>
    <cellStyle name="20% - Accent5 7 2 14" xfId="19943"/>
    <cellStyle name="20% - Accent5 7 2 15" xfId="19944"/>
    <cellStyle name="20% - Accent5 7 2 16" xfId="19945"/>
    <cellStyle name="20% - Accent5 7 2 2" xfId="19946"/>
    <cellStyle name="20% - Accent5 7 2 2 10" xfId="19947"/>
    <cellStyle name="20% - Accent5 7 2 2 11" xfId="19948"/>
    <cellStyle name="20% - Accent5 7 2 2 12" xfId="19949"/>
    <cellStyle name="20% - Accent5 7 2 2 13" xfId="19950"/>
    <cellStyle name="20% - Accent5 7 2 2 14" xfId="19951"/>
    <cellStyle name="20% - Accent5 7 2 2 15" xfId="19952"/>
    <cellStyle name="20% - Accent5 7 2 2 2" xfId="19953"/>
    <cellStyle name="20% - Accent5 7 2 2 2 2" xfId="19954"/>
    <cellStyle name="20% - Accent5 7 2 2 2 2 2" xfId="19955"/>
    <cellStyle name="20% - Accent5 7 2 2 2 3" xfId="19956"/>
    <cellStyle name="20% - Accent5 7 2 2 3" xfId="19957"/>
    <cellStyle name="20% - Accent5 7 2 2 3 2" xfId="19958"/>
    <cellStyle name="20% - Accent5 7 2 2 3 2 2" xfId="19959"/>
    <cellStyle name="20% - Accent5 7 2 2 3 3" xfId="19960"/>
    <cellStyle name="20% - Accent5 7 2 2 4" xfId="19961"/>
    <cellStyle name="20% - Accent5 7 2 2 4 2" xfId="19962"/>
    <cellStyle name="20% - Accent5 7 2 2 5" xfId="19963"/>
    <cellStyle name="20% - Accent5 7 2 2 6" xfId="19964"/>
    <cellStyle name="20% - Accent5 7 2 2 7" xfId="19965"/>
    <cellStyle name="20% - Accent5 7 2 2 8" xfId="19966"/>
    <cellStyle name="20% - Accent5 7 2 2 9" xfId="19967"/>
    <cellStyle name="20% - Accent5 7 2 2_PNF Disclosure Summary 063011" xfId="19968"/>
    <cellStyle name="20% - Accent5 7 2 3" xfId="19969"/>
    <cellStyle name="20% - Accent5 7 2 3 2" xfId="19970"/>
    <cellStyle name="20% - Accent5 7 2 3 2 2" xfId="19971"/>
    <cellStyle name="20% - Accent5 7 2 3 3" xfId="19972"/>
    <cellStyle name="20% - Accent5 7 2 4" xfId="19973"/>
    <cellStyle name="20% - Accent5 7 2 4 2" xfId="19974"/>
    <cellStyle name="20% - Accent5 7 2 4 2 2" xfId="19975"/>
    <cellStyle name="20% - Accent5 7 2 4 3" xfId="19976"/>
    <cellStyle name="20% - Accent5 7 2 5" xfId="19977"/>
    <cellStyle name="20% - Accent5 7 2 5 2" xfId="19978"/>
    <cellStyle name="20% - Accent5 7 2 6" xfId="19979"/>
    <cellStyle name="20% - Accent5 7 2 7" xfId="19980"/>
    <cellStyle name="20% - Accent5 7 2 8" xfId="19981"/>
    <cellStyle name="20% - Accent5 7 2 9" xfId="19982"/>
    <cellStyle name="20% - Accent5 7 2_PNF Disclosure Summary 063011" xfId="19983"/>
    <cellStyle name="20% - Accent5 7 20" xfId="19984"/>
    <cellStyle name="20% - Accent5 7 21" xfId="19985"/>
    <cellStyle name="20% - Accent5 7 22" xfId="19986"/>
    <cellStyle name="20% - Accent5 7 3" xfId="19987"/>
    <cellStyle name="20% - Accent5 7 3 10" xfId="19988"/>
    <cellStyle name="20% - Accent5 7 3 11" xfId="19989"/>
    <cellStyle name="20% - Accent5 7 3 12" xfId="19990"/>
    <cellStyle name="20% - Accent5 7 3 13" xfId="19991"/>
    <cellStyle name="20% - Accent5 7 3 14" xfId="19992"/>
    <cellStyle name="20% - Accent5 7 3 15" xfId="19993"/>
    <cellStyle name="20% - Accent5 7 3 16" xfId="19994"/>
    <cellStyle name="20% - Accent5 7 3 2" xfId="19995"/>
    <cellStyle name="20% - Accent5 7 3 2 10" xfId="19996"/>
    <cellStyle name="20% - Accent5 7 3 2 11" xfId="19997"/>
    <cellStyle name="20% - Accent5 7 3 2 12" xfId="19998"/>
    <cellStyle name="20% - Accent5 7 3 2 13" xfId="19999"/>
    <cellStyle name="20% - Accent5 7 3 2 14" xfId="20000"/>
    <cellStyle name="20% - Accent5 7 3 2 15" xfId="20001"/>
    <cellStyle name="20% - Accent5 7 3 2 2" xfId="20002"/>
    <cellStyle name="20% - Accent5 7 3 2 2 2" xfId="20003"/>
    <cellStyle name="20% - Accent5 7 3 2 2 2 2" xfId="20004"/>
    <cellStyle name="20% - Accent5 7 3 2 2 3" xfId="20005"/>
    <cellStyle name="20% - Accent5 7 3 2 3" xfId="20006"/>
    <cellStyle name="20% - Accent5 7 3 2 3 2" xfId="20007"/>
    <cellStyle name="20% - Accent5 7 3 2 3 2 2" xfId="20008"/>
    <cellStyle name="20% - Accent5 7 3 2 3 3" xfId="20009"/>
    <cellStyle name="20% - Accent5 7 3 2 4" xfId="20010"/>
    <cellStyle name="20% - Accent5 7 3 2 4 2" xfId="20011"/>
    <cellStyle name="20% - Accent5 7 3 2 5" xfId="20012"/>
    <cellStyle name="20% - Accent5 7 3 2 6" xfId="20013"/>
    <cellStyle name="20% - Accent5 7 3 2 7" xfId="20014"/>
    <cellStyle name="20% - Accent5 7 3 2 8" xfId="20015"/>
    <cellStyle name="20% - Accent5 7 3 2 9" xfId="20016"/>
    <cellStyle name="20% - Accent5 7 3 2_PNF Disclosure Summary 063011" xfId="20017"/>
    <cellStyle name="20% - Accent5 7 3 3" xfId="20018"/>
    <cellStyle name="20% - Accent5 7 3 3 2" xfId="20019"/>
    <cellStyle name="20% - Accent5 7 3 3 2 2" xfId="20020"/>
    <cellStyle name="20% - Accent5 7 3 3 3" xfId="20021"/>
    <cellStyle name="20% - Accent5 7 3 4" xfId="20022"/>
    <cellStyle name="20% - Accent5 7 3 4 2" xfId="20023"/>
    <cellStyle name="20% - Accent5 7 3 4 2 2" xfId="20024"/>
    <cellStyle name="20% - Accent5 7 3 4 3" xfId="20025"/>
    <cellStyle name="20% - Accent5 7 3 5" xfId="20026"/>
    <cellStyle name="20% - Accent5 7 3 5 2" xfId="20027"/>
    <cellStyle name="20% - Accent5 7 3 6" xfId="20028"/>
    <cellStyle name="20% - Accent5 7 3 7" xfId="20029"/>
    <cellStyle name="20% - Accent5 7 3 8" xfId="20030"/>
    <cellStyle name="20% - Accent5 7 3 9" xfId="20031"/>
    <cellStyle name="20% - Accent5 7 3_PNF Disclosure Summary 063011" xfId="20032"/>
    <cellStyle name="20% - Accent5 7 4" xfId="20033"/>
    <cellStyle name="20% - Accent5 7 4 10" xfId="20034"/>
    <cellStyle name="20% - Accent5 7 4 11" xfId="20035"/>
    <cellStyle name="20% - Accent5 7 4 12" xfId="20036"/>
    <cellStyle name="20% - Accent5 7 4 13" xfId="20037"/>
    <cellStyle name="20% - Accent5 7 4 14" xfId="20038"/>
    <cellStyle name="20% - Accent5 7 4 15" xfId="20039"/>
    <cellStyle name="20% - Accent5 7 4 16" xfId="20040"/>
    <cellStyle name="20% - Accent5 7 4 2" xfId="20041"/>
    <cellStyle name="20% - Accent5 7 4 2 10" xfId="20042"/>
    <cellStyle name="20% - Accent5 7 4 2 11" xfId="20043"/>
    <cellStyle name="20% - Accent5 7 4 2 12" xfId="20044"/>
    <cellStyle name="20% - Accent5 7 4 2 13" xfId="20045"/>
    <cellStyle name="20% - Accent5 7 4 2 14" xfId="20046"/>
    <cellStyle name="20% - Accent5 7 4 2 15" xfId="20047"/>
    <cellStyle name="20% - Accent5 7 4 2 2" xfId="20048"/>
    <cellStyle name="20% - Accent5 7 4 2 2 2" xfId="20049"/>
    <cellStyle name="20% - Accent5 7 4 2 2 2 2" xfId="20050"/>
    <cellStyle name="20% - Accent5 7 4 2 2 3" xfId="20051"/>
    <cellStyle name="20% - Accent5 7 4 2 3" xfId="20052"/>
    <cellStyle name="20% - Accent5 7 4 2 3 2" xfId="20053"/>
    <cellStyle name="20% - Accent5 7 4 2 3 2 2" xfId="20054"/>
    <cellStyle name="20% - Accent5 7 4 2 3 3" xfId="20055"/>
    <cellStyle name="20% - Accent5 7 4 2 4" xfId="20056"/>
    <cellStyle name="20% - Accent5 7 4 2 4 2" xfId="20057"/>
    <cellStyle name="20% - Accent5 7 4 2 5" xfId="20058"/>
    <cellStyle name="20% - Accent5 7 4 2 6" xfId="20059"/>
    <cellStyle name="20% - Accent5 7 4 2 7" xfId="20060"/>
    <cellStyle name="20% - Accent5 7 4 2 8" xfId="20061"/>
    <cellStyle name="20% - Accent5 7 4 2 9" xfId="20062"/>
    <cellStyle name="20% - Accent5 7 4 2_PNF Disclosure Summary 063011" xfId="20063"/>
    <cellStyle name="20% - Accent5 7 4 3" xfId="20064"/>
    <cellStyle name="20% - Accent5 7 4 3 2" xfId="20065"/>
    <cellStyle name="20% - Accent5 7 4 3 2 2" xfId="20066"/>
    <cellStyle name="20% - Accent5 7 4 3 3" xfId="20067"/>
    <cellStyle name="20% - Accent5 7 4 4" xfId="20068"/>
    <cellStyle name="20% - Accent5 7 4 4 2" xfId="20069"/>
    <cellStyle name="20% - Accent5 7 4 4 2 2" xfId="20070"/>
    <cellStyle name="20% - Accent5 7 4 4 3" xfId="20071"/>
    <cellStyle name="20% - Accent5 7 4 5" xfId="20072"/>
    <cellStyle name="20% - Accent5 7 4 5 2" xfId="20073"/>
    <cellStyle name="20% - Accent5 7 4 6" xfId="20074"/>
    <cellStyle name="20% - Accent5 7 4 7" xfId="20075"/>
    <cellStyle name="20% - Accent5 7 4 8" xfId="20076"/>
    <cellStyle name="20% - Accent5 7 4 9" xfId="20077"/>
    <cellStyle name="20% - Accent5 7 4_PNF Disclosure Summary 063011" xfId="20078"/>
    <cellStyle name="20% - Accent5 7 5" xfId="20079"/>
    <cellStyle name="20% - Accent5 7 5 10" xfId="20080"/>
    <cellStyle name="20% - Accent5 7 5 11" xfId="20081"/>
    <cellStyle name="20% - Accent5 7 5 12" xfId="20082"/>
    <cellStyle name="20% - Accent5 7 5 13" xfId="20083"/>
    <cellStyle name="20% - Accent5 7 5 14" xfId="20084"/>
    <cellStyle name="20% - Accent5 7 5 15" xfId="20085"/>
    <cellStyle name="20% - Accent5 7 5 16" xfId="20086"/>
    <cellStyle name="20% - Accent5 7 5 2" xfId="20087"/>
    <cellStyle name="20% - Accent5 7 5 2 10" xfId="20088"/>
    <cellStyle name="20% - Accent5 7 5 2 11" xfId="20089"/>
    <cellStyle name="20% - Accent5 7 5 2 12" xfId="20090"/>
    <cellStyle name="20% - Accent5 7 5 2 13" xfId="20091"/>
    <cellStyle name="20% - Accent5 7 5 2 14" xfId="20092"/>
    <cellStyle name="20% - Accent5 7 5 2 15" xfId="20093"/>
    <cellStyle name="20% - Accent5 7 5 2 2" xfId="20094"/>
    <cellStyle name="20% - Accent5 7 5 2 2 2" xfId="20095"/>
    <cellStyle name="20% - Accent5 7 5 2 2 2 2" xfId="20096"/>
    <cellStyle name="20% - Accent5 7 5 2 2 3" xfId="20097"/>
    <cellStyle name="20% - Accent5 7 5 2 3" xfId="20098"/>
    <cellStyle name="20% - Accent5 7 5 2 3 2" xfId="20099"/>
    <cellStyle name="20% - Accent5 7 5 2 3 2 2" xfId="20100"/>
    <cellStyle name="20% - Accent5 7 5 2 3 3" xfId="20101"/>
    <cellStyle name="20% - Accent5 7 5 2 4" xfId="20102"/>
    <cellStyle name="20% - Accent5 7 5 2 4 2" xfId="20103"/>
    <cellStyle name="20% - Accent5 7 5 2 5" xfId="20104"/>
    <cellStyle name="20% - Accent5 7 5 2 6" xfId="20105"/>
    <cellStyle name="20% - Accent5 7 5 2 7" xfId="20106"/>
    <cellStyle name="20% - Accent5 7 5 2 8" xfId="20107"/>
    <cellStyle name="20% - Accent5 7 5 2 9" xfId="20108"/>
    <cellStyle name="20% - Accent5 7 5 2_PNF Disclosure Summary 063011" xfId="20109"/>
    <cellStyle name="20% - Accent5 7 5 3" xfId="20110"/>
    <cellStyle name="20% - Accent5 7 5 3 2" xfId="20111"/>
    <cellStyle name="20% - Accent5 7 5 3 2 2" xfId="20112"/>
    <cellStyle name="20% - Accent5 7 5 3 3" xfId="20113"/>
    <cellStyle name="20% - Accent5 7 5 4" xfId="20114"/>
    <cellStyle name="20% - Accent5 7 5 4 2" xfId="20115"/>
    <cellStyle name="20% - Accent5 7 5 4 2 2" xfId="20116"/>
    <cellStyle name="20% - Accent5 7 5 4 3" xfId="20117"/>
    <cellStyle name="20% - Accent5 7 5 5" xfId="20118"/>
    <cellStyle name="20% - Accent5 7 5 5 2" xfId="20119"/>
    <cellStyle name="20% - Accent5 7 5 6" xfId="20120"/>
    <cellStyle name="20% - Accent5 7 5 7" xfId="20121"/>
    <cellStyle name="20% - Accent5 7 5 8" xfId="20122"/>
    <cellStyle name="20% - Accent5 7 5 9" xfId="20123"/>
    <cellStyle name="20% - Accent5 7 5_PNF Disclosure Summary 063011" xfId="20124"/>
    <cellStyle name="20% - Accent5 7 6" xfId="20125"/>
    <cellStyle name="20% - Accent5 7 6 10" xfId="20126"/>
    <cellStyle name="20% - Accent5 7 6 11" xfId="20127"/>
    <cellStyle name="20% - Accent5 7 6 12" xfId="20128"/>
    <cellStyle name="20% - Accent5 7 6 13" xfId="20129"/>
    <cellStyle name="20% - Accent5 7 6 14" xfId="20130"/>
    <cellStyle name="20% - Accent5 7 6 15" xfId="20131"/>
    <cellStyle name="20% - Accent5 7 6 16" xfId="20132"/>
    <cellStyle name="20% - Accent5 7 6 2" xfId="20133"/>
    <cellStyle name="20% - Accent5 7 6 2 10" xfId="20134"/>
    <cellStyle name="20% - Accent5 7 6 2 11" xfId="20135"/>
    <cellStyle name="20% - Accent5 7 6 2 12" xfId="20136"/>
    <cellStyle name="20% - Accent5 7 6 2 13" xfId="20137"/>
    <cellStyle name="20% - Accent5 7 6 2 14" xfId="20138"/>
    <cellStyle name="20% - Accent5 7 6 2 15" xfId="20139"/>
    <cellStyle name="20% - Accent5 7 6 2 2" xfId="20140"/>
    <cellStyle name="20% - Accent5 7 6 2 2 2" xfId="20141"/>
    <cellStyle name="20% - Accent5 7 6 2 2 2 2" xfId="20142"/>
    <cellStyle name="20% - Accent5 7 6 2 2 3" xfId="20143"/>
    <cellStyle name="20% - Accent5 7 6 2 3" xfId="20144"/>
    <cellStyle name="20% - Accent5 7 6 2 3 2" xfId="20145"/>
    <cellStyle name="20% - Accent5 7 6 2 3 2 2" xfId="20146"/>
    <cellStyle name="20% - Accent5 7 6 2 3 3" xfId="20147"/>
    <cellStyle name="20% - Accent5 7 6 2 4" xfId="20148"/>
    <cellStyle name="20% - Accent5 7 6 2 4 2" xfId="20149"/>
    <cellStyle name="20% - Accent5 7 6 2 5" xfId="20150"/>
    <cellStyle name="20% - Accent5 7 6 2 6" xfId="20151"/>
    <cellStyle name="20% - Accent5 7 6 2 7" xfId="20152"/>
    <cellStyle name="20% - Accent5 7 6 2 8" xfId="20153"/>
    <cellStyle name="20% - Accent5 7 6 2 9" xfId="20154"/>
    <cellStyle name="20% - Accent5 7 6 2_PNF Disclosure Summary 063011" xfId="20155"/>
    <cellStyle name="20% - Accent5 7 6 3" xfId="20156"/>
    <cellStyle name="20% - Accent5 7 6 3 2" xfId="20157"/>
    <cellStyle name="20% - Accent5 7 6 3 2 2" xfId="20158"/>
    <cellStyle name="20% - Accent5 7 6 3 3" xfId="20159"/>
    <cellStyle name="20% - Accent5 7 6 4" xfId="20160"/>
    <cellStyle name="20% - Accent5 7 6 4 2" xfId="20161"/>
    <cellStyle name="20% - Accent5 7 6 4 2 2" xfId="20162"/>
    <cellStyle name="20% - Accent5 7 6 4 3" xfId="20163"/>
    <cellStyle name="20% - Accent5 7 6 5" xfId="20164"/>
    <cellStyle name="20% - Accent5 7 6 5 2" xfId="20165"/>
    <cellStyle name="20% - Accent5 7 6 6" xfId="20166"/>
    <cellStyle name="20% - Accent5 7 6 7" xfId="20167"/>
    <cellStyle name="20% - Accent5 7 6 8" xfId="20168"/>
    <cellStyle name="20% - Accent5 7 6 9" xfId="20169"/>
    <cellStyle name="20% - Accent5 7 6_PNF Disclosure Summary 063011" xfId="20170"/>
    <cellStyle name="20% - Accent5 7 7" xfId="20171"/>
    <cellStyle name="20% - Accent5 7 7 10" xfId="20172"/>
    <cellStyle name="20% - Accent5 7 7 11" xfId="20173"/>
    <cellStyle name="20% - Accent5 7 7 12" xfId="20174"/>
    <cellStyle name="20% - Accent5 7 7 13" xfId="20175"/>
    <cellStyle name="20% - Accent5 7 7 14" xfId="20176"/>
    <cellStyle name="20% - Accent5 7 7 15" xfId="20177"/>
    <cellStyle name="20% - Accent5 7 7 16" xfId="20178"/>
    <cellStyle name="20% - Accent5 7 7 2" xfId="20179"/>
    <cellStyle name="20% - Accent5 7 7 2 10" xfId="20180"/>
    <cellStyle name="20% - Accent5 7 7 2 11" xfId="20181"/>
    <cellStyle name="20% - Accent5 7 7 2 12" xfId="20182"/>
    <cellStyle name="20% - Accent5 7 7 2 13" xfId="20183"/>
    <cellStyle name="20% - Accent5 7 7 2 14" xfId="20184"/>
    <cellStyle name="20% - Accent5 7 7 2 15" xfId="20185"/>
    <cellStyle name="20% - Accent5 7 7 2 2" xfId="20186"/>
    <cellStyle name="20% - Accent5 7 7 2 2 2" xfId="20187"/>
    <cellStyle name="20% - Accent5 7 7 2 2 2 2" xfId="20188"/>
    <cellStyle name="20% - Accent5 7 7 2 2 3" xfId="20189"/>
    <cellStyle name="20% - Accent5 7 7 2 3" xfId="20190"/>
    <cellStyle name="20% - Accent5 7 7 2 3 2" xfId="20191"/>
    <cellStyle name="20% - Accent5 7 7 2 3 2 2" xfId="20192"/>
    <cellStyle name="20% - Accent5 7 7 2 3 3" xfId="20193"/>
    <cellStyle name="20% - Accent5 7 7 2 4" xfId="20194"/>
    <cellStyle name="20% - Accent5 7 7 2 4 2" xfId="20195"/>
    <cellStyle name="20% - Accent5 7 7 2 5" xfId="20196"/>
    <cellStyle name="20% - Accent5 7 7 2 6" xfId="20197"/>
    <cellStyle name="20% - Accent5 7 7 2 7" xfId="20198"/>
    <cellStyle name="20% - Accent5 7 7 2 8" xfId="20199"/>
    <cellStyle name="20% - Accent5 7 7 2 9" xfId="20200"/>
    <cellStyle name="20% - Accent5 7 7 2_PNF Disclosure Summary 063011" xfId="20201"/>
    <cellStyle name="20% - Accent5 7 7 3" xfId="20202"/>
    <cellStyle name="20% - Accent5 7 7 3 2" xfId="20203"/>
    <cellStyle name="20% - Accent5 7 7 3 2 2" xfId="20204"/>
    <cellStyle name="20% - Accent5 7 7 3 3" xfId="20205"/>
    <cellStyle name="20% - Accent5 7 7 4" xfId="20206"/>
    <cellStyle name="20% - Accent5 7 7 4 2" xfId="20207"/>
    <cellStyle name="20% - Accent5 7 7 4 2 2" xfId="20208"/>
    <cellStyle name="20% - Accent5 7 7 4 3" xfId="20209"/>
    <cellStyle name="20% - Accent5 7 7 5" xfId="20210"/>
    <cellStyle name="20% - Accent5 7 7 5 2" xfId="20211"/>
    <cellStyle name="20% - Accent5 7 7 6" xfId="20212"/>
    <cellStyle name="20% - Accent5 7 7 7" xfId="20213"/>
    <cellStyle name="20% - Accent5 7 7 8" xfId="20214"/>
    <cellStyle name="20% - Accent5 7 7 9" xfId="20215"/>
    <cellStyle name="20% - Accent5 7 7_PNF Disclosure Summary 063011" xfId="20216"/>
    <cellStyle name="20% - Accent5 7 8" xfId="20217"/>
    <cellStyle name="20% - Accent5 7 8 10" xfId="20218"/>
    <cellStyle name="20% - Accent5 7 8 11" xfId="20219"/>
    <cellStyle name="20% - Accent5 7 8 12" xfId="20220"/>
    <cellStyle name="20% - Accent5 7 8 13" xfId="20221"/>
    <cellStyle name="20% - Accent5 7 8 14" xfId="20222"/>
    <cellStyle name="20% - Accent5 7 8 15" xfId="20223"/>
    <cellStyle name="20% - Accent5 7 8 2" xfId="20224"/>
    <cellStyle name="20% - Accent5 7 8 2 2" xfId="20225"/>
    <cellStyle name="20% - Accent5 7 8 2 2 2" xfId="20226"/>
    <cellStyle name="20% - Accent5 7 8 2 3" xfId="20227"/>
    <cellStyle name="20% - Accent5 7 8 3" xfId="20228"/>
    <cellStyle name="20% - Accent5 7 8 3 2" xfId="20229"/>
    <cellStyle name="20% - Accent5 7 8 3 2 2" xfId="20230"/>
    <cellStyle name="20% - Accent5 7 8 3 3" xfId="20231"/>
    <cellStyle name="20% - Accent5 7 8 4" xfId="20232"/>
    <cellStyle name="20% - Accent5 7 8 4 2" xfId="20233"/>
    <cellStyle name="20% - Accent5 7 8 5" xfId="20234"/>
    <cellStyle name="20% - Accent5 7 8 6" xfId="20235"/>
    <cellStyle name="20% - Accent5 7 8 7" xfId="20236"/>
    <cellStyle name="20% - Accent5 7 8 8" xfId="20237"/>
    <cellStyle name="20% - Accent5 7 8 9" xfId="20238"/>
    <cellStyle name="20% - Accent5 7 8_PNF Disclosure Summary 063011" xfId="20239"/>
    <cellStyle name="20% - Accent5 7 9" xfId="20240"/>
    <cellStyle name="20% - Accent5 7 9 2" xfId="20241"/>
    <cellStyle name="20% - Accent5 7 9 2 2" xfId="20242"/>
    <cellStyle name="20% - Accent5 7 9 3" xfId="20243"/>
    <cellStyle name="20% - Accent5 7_PNF Disclosure Summary 063011" xfId="20244"/>
    <cellStyle name="20% - Accent5 8" xfId="20245"/>
    <cellStyle name="20% - Accent5 8 10" xfId="20246"/>
    <cellStyle name="20% - Accent5 8 10 2" xfId="20247"/>
    <cellStyle name="20% - Accent5 8 10 2 2" xfId="20248"/>
    <cellStyle name="20% - Accent5 8 10 3" xfId="20249"/>
    <cellStyle name="20% - Accent5 8 11" xfId="20250"/>
    <cellStyle name="20% - Accent5 8 11 2" xfId="20251"/>
    <cellStyle name="20% - Accent5 8 12" xfId="20252"/>
    <cellStyle name="20% - Accent5 8 13" xfId="20253"/>
    <cellStyle name="20% - Accent5 8 14" xfId="20254"/>
    <cellStyle name="20% - Accent5 8 15" xfId="20255"/>
    <cellStyle name="20% - Accent5 8 16" xfId="20256"/>
    <cellStyle name="20% - Accent5 8 17" xfId="20257"/>
    <cellStyle name="20% - Accent5 8 18" xfId="20258"/>
    <cellStyle name="20% - Accent5 8 19" xfId="20259"/>
    <cellStyle name="20% - Accent5 8 2" xfId="20260"/>
    <cellStyle name="20% - Accent5 8 2 10" xfId="20261"/>
    <cellStyle name="20% - Accent5 8 2 11" xfId="20262"/>
    <cellStyle name="20% - Accent5 8 2 12" xfId="20263"/>
    <cellStyle name="20% - Accent5 8 2 13" xfId="20264"/>
    <cellStyle name="20% - Accent5 8 2 14" xfId="20265"/>
    <cellStyle name="20% - Accent5 8 2 15" xfId="20266"/>
    <cellStyle name="20% - Accent5 8 2 16" xfId="20267"/>
    <cellStyle name="20% - Accent5 8 2 2" xfId="20268"/>
    <cellStyle name="20% - Accent5 8 2 2 10" xfId="20269"/>
    <cellStyle name="20% - Accent5 8 2 2 11" xfId="20270"/>
    <cellStyle name="20% - Accent5 8 2 2 12" xfId="20271"/>
    <cellStyle name="20% - Accent5 8 2 2 13" xfId="20272"/>
    <cellStyle name="20% - Accent5 8 2 2 14" xfId="20273"/>
    <cellStyle name="20% - Accent5 8 2 2 15" xfId="20274"/>
    <cellStyle name="20% - Accent5 8 2 2 2" xfId="20275"/>
    <cellStyle name="20% - Accent5 8 2 2 2 2" xfId="20276"/>
    <cellStyle name="20% - Accent5 8 2 2 2 2 2" xfId="20277"/>
    <cellStyle name="20% - Accent5 8 2 2 2 3" xfId="20278"/>
    <cellStyle name="20% - Accent5 8 2 2 3" xfId="20279"/>
    <cellStyle name="20% - Accent5 8 2 2 3 2" xfId="20280"/>
    <cellStyle name="20% - Accent5 8 2 2 3 2 2" xfId="20281"/>
    <cellStyle name="20% - Accent5 8 2 2 3 3" xfId="20282"/>
    <cellStyle name="20% - Accent5 8 2 2 4" xfId="20283"/>
    <cellStyle name="20% - Accent5 8 2 2 4 2" xfId="20284"/>
    <cellStyle name="20% - Accent5 8 2 2 5" xfId="20285"/>
    <cellStyle name="20% - Accent5 8 2 2 6" xfId="20286"/>
    <cellStyle name="20% - Accent5 8 2 2 7" xfId="20287"/>
    <cellStyle name="20% - Accent5 8 2 2 8" xfId="20288"/>
    <cellStyle name="20% - Accent5 8 2 2 9" xfId="20289"/>
    <cellStyle name="20% - Accent5 8 2 2_PNF Disclosure Summary 063011" xfId="20290"/>
    <cellStyle name="20% - Accent5 8 2 3" xfId="20291"/>
    <cellStyle name="20% - Accent5 8 2 3 2" xfId="20292"/>
    <cellStyle name="20% - Accent5 8 2 3 2 2" xfId="20293"/>
    <cellStyle name="20% - Accent5 8 2 3 3" xfId="20294"/>
    <cellStyle name="20% - Accent5 8 2 4" xfId="20295"/>
    <cellStyle name="20% - Accent5 8 2 4 2" xfId="20296"/>
    <cellStyle name="20% - Accent5 8 2 4 2 2" xfId="20297"/>
    <cellStyle name="20% - Accent5 8 2 4 3" xfId="20298"/>
    <cellStyle name="20% - Accent5 8 2 5" xfId="20299"/>
    <cellStyle name="20% - Accent5 8 2 5 2" xfId="20300"/>
    <cellStyle name="20% - Accent5 8 2 6" xfId="20301"/>
    <cellStyle name="20% - Accent5 8 2 7" xfId="20302"/>
    <cellStyle name="20% - Accent5 8 2 8" xfId="20303"/>
    <cellStyle name="20% - Accent5 8 2 9" xfId="20304"/>
    <cellStyle name="20% - Accent5 8 2_PNF Disclosure Summary 063011" xfId="20305"/>
    <cellStyle name="20% - Accent5 8 20" xfId="20306"/>
    <cellStyle name="20% - Accent5 8 21" xfId="20307"/>
    <cellStyle name="20% - Accent5 8 22" xfId="20308"/>
    <cellStyle name="20% - Accent5 8 3" xfId="20309"/>
    <cellStyle name="20% - Accent5 8 3 10" xfId="20310"/>
    <cellStyle name="20% - Accent5 8 3 11" xfId="20311"/>
    <cellStyle name="20% - Accent5 8 3 12" xfId="20312"/>
    <cellStyle name="20% - Accent5 8 3 13" xfId="20313"/>
    <cellStyle name="20% - Accent5 8 3 14" xfId="20314"/>
    <cellStyle name="20% - Accent5 8 3 15" xfId="20315"/>
    <cellStyle name="20% - Accent5 8 3 16" xfId="20316"/>
    <cellStyle name="20% - Accent5 8 3 2" xfId="20317"/>
    <cellStyle name="20% - Accent5 8 3 2 10" xfId="20318"/>
    <cellStyle name="20% - Accent5 8 3 2 11" xfId="20319"/>
    <cellStyle name="20% - Accent5 8 3 2 12" xfId="20320"/>
    <cellStyle name="20% - Accent5 8 3 2 13" xfId="20321"/>
    <cellStyle name="20% - Accent5 8 3 2 14" xfId="20322"/>
    <cellStyle name="20% - Accent5 8 3 2 15" xfId="20323"/>
    <cellStyle name="20% - Accent5 8 3 2 2" xfId="20324"/>
    <cellStyle name="20% - Accent5 8 3 2 2 2" xfId="20325"/>
    <cellStyle name="20% - Accent5 8 3 2 2 2 2" xfId="20326"/>
    <cellStyle name="20% - Accent5 8 3 2 2 3" xfId="20327"/>
    <cellStyle name="20% - Accent5 8 3 2 3" xfId="20328"/>
    <cellStyle name="20% - Accent5 8 3 2 3 2" xfId="20329"/>
    <cellStyle name="20% - Accent5 8 3 2 3 2 2" xfId="20330"/>
    <cellStyle name="20% - Accent5 8 3 2 3 3" xfId="20331"/>
    <cellStyle name="20% - Accent5 8 3 2 4" xfId="20332"/>
    <cellStyle name="20% - Accent5 8 3 2 4 2" xfId="20333"/>
    <cellStyle name="20% - Accent5 8 3 2 5" xfId="20334"/>
    <cellStyle name="20% - Accent5 8 3 2 6" xfId="20335"/>
    <cellStyle name="20% - Accent5 8 3 2 7" xfId="20336"/>
    <cellStyle name="20% - Accent5 8 3 2 8" xfId="20337"/>
    <cellStyle name="20% - Accent5 8 3 2 9" xfId="20338"/>
    <cellStyle name="20% - Accent5 8 3 2_PNF Disclosure Summary 063011" xfId="20339"/>
    <cellStyle name="20% - Accent5 8 3 3" xfId="20340"/>
    <cellStyle name="20% - Accent5 8 3 3 2" xfId="20341"/>
    <cellStyle name="20% - Accent5 8 3 3 2 2" xfId="20342"/>
    <cellStyle name="20% - Accent5 8 3 3 3" xfId="20343"/>
    <cellStyle name="20% - Accent5 8 3 4" xfId="20344"/>
    <cellStyle name="20% - Accent5 8 3 4 2" xfId="20345"/>
    <cellStyle name="20% - Accent5 8 3 4 2 2" xfId="20346"/>
    <cellStyle name="20% - Accent5 8 3 4 3" xfId="20347"/>
    <cellStyle name="20% - Accent5 8 3 5" xfId="20348"/>
    <cellStyle name="20% - Accent5 8 3 5 2" xfId="20349"/>
    <cellStyle name="20% - Accent5 8 3 6" xfId="20350"/>
    <cellStyle name="20% - Accent5 8 3 7" xfId="20351"/>
    <cellStyle name="20% - Accent5 8 3 8" xfId="20352"/>
    <cellStyle name="20% - Accent5 8 3 9" xfId="20353"/>
    <cellStyle name="20% - Accent5 8 3_PNF Disclosure Summary 063011" xfId="20354"/>
    <cellStyle name="20% - Accent5 8 4" xfId="20355"/>
    <cellStyle name="20% - Accent5 8 4 10" xfId="20356"/>
    <cellStyle name="20% - Accent5 8 4 11" xfId="20357"/>
    <cellStyle name="20% - Accent5 8 4 12" xfId="20358"/>
    <cellStyle name="20% - Accent5 8 4 13" xfId="20359"/>
    <cellStyle name="20% - Accent5 8 4 14" xfId="20360"/>
    <cellStyle name="20% - Accent5 8 4 15" xfId="20361"/>
    <cellStyle name="20% - Accent5 8 4 16" xfId="20362"/>
    <cellStyle name="20% - Accent5 8 4 2" xfId="20363"/>
    <cellStyle name="20% - Accent5 8 4 2 10" xfId="20364"/>
    <cellStyle name="20% - Accent5 8 4 2 11" xfId="20365"/>
    <cellStyle name="20% - Accent5 8 4 2 12" xfId="20366"/>
    <cellStyle name="20% - Accent5 8 4 2 13" xfId="20367"/>
    <cellStyle name="20% - Accent5 8 4 2 14" xfId="20368"/>
    <cellStyle name="20% - Accent5 8 4 2 15" xfId="20369"/>
    <cellStyle name="20% - Accent5 8 4 2 2" xfId="20370"/>
    <cellStyle name="20% - Accent5 8 4 2 2 2" xfId="20371"/>
    <cellStyle name="20% - Accent5 8 4 2 2 2 2" xfId="20372"/>
    <cellStyle name="20% - Accent5 8 4 2 2 3" xfId="20373"/>
    <cellStyle name="20% - Accent5 8 4 2 3" xfId="20374"/>
    <cellStyle name="20% - Accent5 8 4 2 3 2" xfId="20375"/>
    <cellStyle name="20% - Accent5 8 4 2 3 2 2" xfId="20376"/>
    <cellStyle name="20% - Accent5 8 4 2 3 3" xfId="20377"/>
    <cellStyle name="20% - Accent5 8 4 2 4" xfId="20378"/>
    <cellStyle name="20% - Accent5 8 4 2 4 2" xfId="20379"/>
    <cellStyle name="20% - Accent5 8 4 2 5" xfId="20380"/>
    <cellStyle name="20% - Accent5 8 4 2 6" xfId="20381"/>
    <cellStyle name="20% - Accent5 8 4 2 7" xfId="20382"/>
    <cellStyle name="20% - Accent5 8 4 2 8" xfId="20383"/>
    <cellStyle name="20% - Accent5 8 4 2 9" xfId="20384"/>
    <cellStyle name="20% - Accent5 8 4 2_PNF Disclosure Summary 063011" xfId="20385"/>
    <cellStyle name="20% - Accent5 8 4 3" xfId="20386"/>
    <cellStyle name="20% - Accent5 8 4 3 2" xfId="20387"/>
    <cellStyle name="20% - Accent5 8 4 3 2 2" xfId="20388"/>
    <cellStyle name="20% - Accent5 8 4 3 3" xfId="20389"/>
    <cellStyle name="20% - Accent5 8 4 4" xfId="20390"/>
    <cellStyle name="20% - Accent5 8 4 4 2" xfId="20391"/>
    <cellStyle name="20% - Accent5 8 4 4 2 2" xfId="20392"/>
    <cellStyle name="20% - Accent5 8 4 4 3" xfId="20393"/>
    <cellStyle name="20% - Accent5 8 4 5" xfId="20394"/>
    <cellStyle name="20% - Accent5 8 4 5 2" xfId="20395"/>
    <cellStyle name="20% - Accent5 8 4 6" xfId="20396"/>
    <cellStyle name="20% - Accent5 8 4 7" xfId="20397"/>
    <cellStyle name="20% - Accent5 8 4 8" xfId="20398"/>
    <cellStyle name="20% - Accent5 8 4 9" xfId="20399"/>
    <cellStyle name="20% - Accent5 8 4_PNF Disclosure Summary 063011" xfId="20400"/>
    <cellStyle name="20% - Accent5 8 5" xfId="20401"/>
    <cellStyle name="20% - Accent5 8 5 10" xfId="20402"/>
    <cellStyle name="20% - Accent5 8 5 11" xfId="20403"/>
    <cellStyle name="20% - Accent5 8 5 12" xfId="20404"/>
    <cellStyle name="20% - Accent5 8 5 13" xfId="20405"/>
    <cellStyle name="20% - Accent5 8 5 14" xfId="20406"/>
    <cellStyle name="20% - Accent5 8 5 15" xfId="20407"/>
    <cellStyle name="20% - Accent5 8 5 16" xfId="20408"/>
    <cellStyle name="20% - Accent5 8 5 2" xfId="20409"/>
    <cellStyle name="20% - Accent5 8 5 2 10" xfId="20410"/>
    <cellStyle name="20% - Accent5 8 5 2 11" xfId="20411"/>
    <cellStyle name="20% - Accent5 8 5 2 12" xfId="20412"/>
    <cellStyle name="20% - Accent5 8 5 2 13" xfId="20413"/>
    <cellStyle name="20% - Accent5 8 5 2 14" xfId="20414"/>
    <cellStyle name="20% - Accent5 8 5 2 15" xfId="20415"/>
    <cellStyle name="20% - Accent5 8 5 2 2" xfId="20416"/>
    <cellStyle name="20% - Accent5 8 5 2 2 2" xfId="20417"/>
    <cellStyle name="20% - Accent5 8 5 2 2 2 2" xfId="20418"/>
    <cellStyle name="20% - Accent5 8 5 2 2 3" xfId="20419"/>
    <cellStyle name="20% - Accent5 8 5 2 3" xfId="20420"/>
    <cellStyle name="20% - Accent5 8 5 2 3 2" xfId="20421"/>
    <cellStyle name="20% - Accent5 8 5 2 3 2 2" xfId="20422"/>
    <cellStyle name="20% - Accent5 8 5 2 3 3" xfId="20423"/>
    <cellStyle name="20% - Accent5 8 5 2 4" xfId="20424"/>
    <cellStyle name="20% - Accent5 8 5 2 4 2" xfId="20425"/>
    <cellStyle name="20% - Accent5 8 5 2 5" xfId="20426"/>
    <cellStyle name="20% - Accent5 8 5 2 6" xfId="20427"/>
    <cellStyle name="20% - Accent5 8 5 2 7" xfId="20428"/>
    <cellStyle name="20% - Accent5 8 5 2 8" xfId="20429"/>
    <cellStyle name="20% - Accent5 8 5 2 9" xfId="20430"/>
    <cellStyle name="20% - Accent5 8 5 2_PNF Disclosure Summary 063011" xfId="20431"/>
    <cellStyle name="20% - Accent5 8 5 3" xfId="20432"/>
    <cellStyle name="20% - Accent5 8 5 3 2" xfId="20433"/>
    <cellStyle name="20% - Accent5 8 5 3 2 2" xfId="20434"/>
    <cellStyle name="20% - Accent5 8 5 3 3" xfId="20435"/>
    <cellStyle name="20% - Accent5 8 5 4" xfId="20436"/>
    <cellStyle name="20% - Accent5 8 5 4 2" xfId="20437"/>
    <cellStyle name="20% - Accent5 8 5 4 2 2" xfId="20438"/>
    <cellStyle name="20% - Accent5 8 5 4 3" xfId="20439"/>
    <cellStyle name="20% - Accent5 8 5 5" xfId="20440"/>
    <cellStyle name="20% - Accent5 8 5 5 2" xfId="20441"/>
    <cellStyle name="20% - Accent5 8 5 6" xfId="20442"/>
    <cellStyle name="20% - Accent5 8 5 7" xfId="20443"/>
    <cellStyle name="20% - Accent5 8 5 8" xfId="20444"/>
    <cellStyle name="20% - Accent5 8 5 9" xfId="20445"/>
    <cellStyle name="20% - Accent5 8 5_PNF Disclosure Summary 063011" xfId="20446"/>
    <cellStyle name="20% - Accent5 8 6" xfId="20447"/>
    <cellStyle name="20% - Accent5 8 6 10" xfId="20448"/>
    <cellStyle name="20% - Accent5 8 6 11" xfId="20449"/>
    <cellStyle name="20% - Accent5 8 6 12" xfId="20450"/>
    <cellStyle name="20% - Accent5 8 6 13" xfId="20451"/>
    <cellStyle name="20% - Accent5 8 6 14" xfId="20452"/>
    <cellStyle name="20% - Accent5 8 6 15" xfId="20453"/>
    <cellStyle name="20% - Accent5 8 6 16" xfId="20454"/>
    <cellStyle name="20% - Accent5 8 6 2" xfId="20455"/>
    <cellStyle name="20% - Accent5 8 6 2 10" xfId="20456"/>
    <cellStyle name="20% - Accent5 8 6 2 11" xfId="20457"/>
    <cellStyle name="20% - Accent5 8 6 2 12" xfId="20458"/>
    <cellStyle name="20% - Accent5 8 6 2 13" xfId="20459"/>
    <cellStyle name="20% - Accent5 8 6 2 14" xfId="20460"/>
    <cellStyle name="20% - Accent5 8 6 2 15" xfId="20461"/>
    <cellStyle name="20% - Accent5 8 6 2 2" xfId="20462"/>
    <cellStyle name="20% - Accent5 8 6 2 2 2" xfId="20463"/>
    <cellStyle name="20% - Accent5 8 6 2 2 2 2" xfId="20464"/>
    <cellStyle name="20% - Accent5 8 6 2 2 3" xfId="20465"/>
    <cellStyle name="20% - Accent5 8 6 2 3" xfId="20466"/>
    <cellStyle name="20% - Accent5 8 6 2 3 2" xfId="20467"/>
    <cellStyle name="20% - Accent5 8 6 2 3 2 2" xfId="20468"/>
    <cellStyle name="20% - Accent5 8 6 2 3 3" xfId="20469"/>
    <cellStyle name="20% - Accent5 8 6 2 4" xfId="20470"/>
    <cellStyle name="20% - Accent5 8 6 2 4 2" xfId="20471"/>
    <cellStyle name="20% - Accent5 8 6 2 5" xfId="20472"/>
    <cellStyle name="20% - Accent5 8 6 2 6" xfId="20473"/>
    <cellStyle name="20% - Accent5 8 6 2 7" xfId="20474"/>
    <cellStyle name="20% - Accent5 8 6 2 8" xfId="20475"/>
    <cellStyle name="20% - Accent5 8 6 2 9" xfId="20476"/>
    <cellStyle name="20% - Accent5 8 6 2_PNF Disclosure Summary 063011" xfId="20477"/>
    <cellStyle name="20% - Accent5 8 6 3" xfId="20478"/>
    <cellStyle name="20% - Accent5 8 6 3 2" xfId="20479"/>
    <cellStyle name="20% - Accent5 8 6 3 2 2" xfId="20480"/>
    <cellStyle name="20% - Accent5 8 6 3 3" xfId="20481"/>
    <cellStyle name="20% - Accent5 8 6 4" xfId="20482"/>
    <cellStyle name="20% - Accent5 8 6 4 2" xfId="20483"/>
    <cellStyle name="20% - Accent5 8 6 4 2 2" xfId="20484"/>
    <cellStyle name="20% - Accent5 8 6 4 3" xfId="20485"/>
    <cellStyle name="20% - Accent5 8 6 5" xfId="20486"/>
    <cellStyle name="20% - Accent5 8 6 5 2" xfId="20487"/>
    <cellStyle name="20% - Accent5 8 6 6" xfId="20488"/>
    <cellStyle name="20% - Accent5 8 6 7" xfId="20489"/>
    <cellStyle name="20% - Accent5 8 6 8" xfId="20490"/>
    <cellStyle name="20% - Accent5 8 6 9" xfId="20491"/>
    <cellStyle name="20% - Accent5 8 6_PNF Disclosure Summary 063011" xfId="20492"/>
    <cellStyle name="20% - Accent5 8 7" xfId="20493"/>
    <cellStyle name="20% - Accent5 8 7 10" xfId="20494"/>
    <cellStyle name="20% - Accent5 8 7 11" xfId="20495"/>
    <cellStyle name="20% - Accent5 8 7 12" xfId="20496"/>
    <cellStyle name="20% - Accent5 8 7 13" xfId="20497"/>
    <cellStyle name="20% - Accent5 8 7 14" xfId="20498"/>
    <cellStyle name="20% - Accent5 8 7 15" xfId="20499"/>
    <cellStyle name="20% - Accent5 8 7 16" xfId="20500"/>
    <cellStyle name="20% - Accent5 8 7 2" xfId="20501"/>
    <cellStyle name="20% - Accent5 8 7 2 10" xfId="20502"/>
    <cellStyle name="20% - Accent5 8 7 2 11" xfId="20503"/>
    <cellStyle name="20% - Accent5 8 7 2 12" xfId="20504"/>
    <cellStyle name="20% - Accent5 8 7 2 13" xfId="20505"/>
    <cellStyle name="20% - Accent5 8 7 2 14" xfId="20506"/>
    <cellStyle name="20% - Accent5 8 7 2 15" xfId="20507"/>
    <cellStyle name="20% - Accent5 8 7 2 2" xfId="20508"/>
    <cellStyle name="20% - Accent5 8 7 2 2 2" xfId="20509"/>
    <cellStyle name="20% - Accent5 8 7 2 2 2 2" xfId="20510"/>
    <cellStyle name="20% - Accent5 8 7 2 2 3" xfId="20511"/>
    <cellStyle name="20% - Accent5 8 7 2 3" xfId="20512"/>
    <cellStyle name="20% - Accent5 8 7 2 3 2" xfId="20513"/>
    <cellStyle name="20% - Accent5 8 7 2 3 2 2" xfId="20514"/>
    <cellStyle name="20% - Accent5 8 7 2 3 3" xfId="20515"/>
    <cellStyle name="20% - Accent5 8 7 2 4" xfId="20516"/>
    <cellStyle name="20% - Accent5 8 7 2 4 2" xfId="20517"/>
    <cellStyle name="20% - Accent5 8 7 2 5" xfId="20518"/>
    <cellStyle name="20% - Accent5 8 7 2 6" xfId="20519"/>
    <cellStyle name="20% - Accent5 8 7 2 7" xfId="20520"/>
    <cellStyle name="20% - Accent5 8 7 2 8" xfId="20521"/>
    <cellStyle name="20% - Accent5 8 7 2 9" xfId="20522"/>
    <cellStyle name="20% - Accent5 8 7 2_PNF Disclosure Summary 063011" xfId="20523"/>
    <cellStyle name="20% - Accent5 8 7 3" xfId="20524"/>
    <cellStyle name="20% - Accent5 8 7 3 2" xfId="20525"/>
    <cellStyle name="20% - Accent5 8 7 3 2 2" xfId="20526"/>
    <cellStyle name="20% - Accent5 8 7 3 3" xfId="20527"/>
    <cellStyle name="20% - Accent5 8 7 4" xfId="20528"/>
    <cellStyle name="20% - Accent5 8 7 4 2" xfId="20529"/>
    <cellStyle name="20% - Accent5 8 7 4 2 2" xfId="20530"/>
    <cellStyle name="20% - Accent5 8 7 4 3" xfId="20531"/>
    <cellStyle name="20% - Accent5 8 7 5" xfId="20532"/>
    <cellStyle name="20% - Accent5 8 7 5 2" xfId="20533"/>
    <cellStyle name="20% - Accent5 8 7 6" xfId="20534"/>
    <cellStyle name="20% - Accent5 8 7 7" xfId="20535"/>
    <cellStyle name="20% - Accent5 8 7 8" xfId="20536"/>
    <cellStyle name="20% - Accent5 8 7 9" xfId="20537"/>
    <cellStyle name="20% - Accent5 8 7_PNF Disclosure Summary 063011" xfId="20538"/>
    <cellStyle name="20% - Accent5 8 8" xfId="20539"/>
    <cellStyle name="20% - Accent5 8 8 10" xfId="20540"/>
    <cellStyle name="20% - Accent5 8 8 11" xfId="20541"/>
    <cellStyle name="20% - Accent5 8 8 12" xfId="20542"/>
    <cellStyle name="20% - Accent5 8 8 13" xfId="20543"/>
    <cellStyle name="20% - Accent5 8 8 14" xfId="20544"/>
    <cellStyle name="20% - Accent5 8 8 15" xfId="20545"/>
    <cellStyle name="20% - Accent5 8 8 2" xfId="20546"/>
    <cellStyle name="20% - Accent5 8 8 2 2" xfId="20547"/>
    <cellStyle name="20% - Accent5 8 8 2 2 2" xfId="20548"/>
    <cellStyle name="20% - Accent5 8 8 2 3" xfId="20549"/>
    <cellStyle name="20% - Accent5 8 8 3" xfId="20550"/>
    <cellStyle name="20% - Accent5 8 8 3 2" xfId="20551"/>
    <cellStyle name="20% - Accent5 8 8 3 2 2" xfId="20552"/>
    <cellStyle name="20% - Accent5 8 8 3 3" xfId="20553"/>
    <cellStyle name="20% - Accent5 8 8 4" xfId="20554"/>
    <cellStyle name="20% - Accent5 8 8 4 2" xfId="20555"/>
    <cellStyle name="20% - Accent5 8 8 5" xfId="20556"/>
    <cellStyle name="20% - Accent5 8 8 6" xfId="20557"/>
    <cellStyle name="20% - Accent5 8 8 7" xfId="20558"/>
    <cellStyle name="20% - Accent5 8 8 8" xfId="20559"/>
    <cellStyle name="20% - Accent5 8 8 9" xfId="20560"/>
    <cellStyle name="20% - Accent5 8 8_PNF Disclosure Summary 063011" xfId="20561"/>
    <cellStyle name="20% - Accent5 8 9" xfId="20562"/>
    <cellStyle name="20% - Accent5 8 9 2" xfId="20563"/>
    <cellStyle name="20% - Accent5 8 9 2 2" xfId="20564"/>
    <cellStyle name="20% - Accent5 8 9 3" xfId="20565"/>
    <cellStyle name="20% - Accent5 8_PNF Disclosure Summary 063011" xfId="20566"/>
    <cellStyle name="20% - Accent5 9" xfId="20567"/>
    <cellStyle name="20% - Accent5 9 10" xfId="20568"/>
    <cellStyle name="20% - Accent5 9 10 2" xfId="20569"/>
    <cellStyle name="20% - Accent5 9 10 2 2" xfId="20570"/>
    <cellStyle name="20% - Accent5 9 10 3" xfId="20571"/>
    <cellStyle name="20% - Accent5 9 11" xfId="20572"/>
    <cellStyle name="20% - Accent5 9 11 2" xfId="20573"/>
    <cellStyle name="20% - Accent5 9 12" xfId="20574"/>
    <cellStyle name="20% - Accent5 9 13" xfId="20575"/>
    <cellStyle name="20% - Accent5 9 14" xfId="20576"/>
    <cellStyle name="20% - Accent5 9 15" xfId="20577"/>
    <cellStyle name="20% - Accent5 9 16" xfId="20578"/>
    <cellStyle name="20% - Accent5 9 17" xfId="20579"/>
    <cellStyle name="20% - Accent5 9 18" xfId="20580"/>
    <cellStyle name="20% - Accent5 9 19" xfId="20581"/>
    <cellStyle name="20% - Accent5 9 2" xfId="20582"/>
    <cellStyle name="20% - Accent5 9 2 10" xfId="20583"/>
    <cellStyle name="20% - Accent5 9 2 11" xfId="20584"/>
    <cellStyle name="20% - Accent5 9 2 12" xfId="20585"/>
    <cellStyle name="20% - Accent5 9 2 13" xfId="20586"/>
    <cellStyle name="20% - Accent5 9 2 14" xfId="20587"/>
    <cellStyle name="20% - Accent5 9 2 15" xfId="20588"/>
    <cellStyle name="20% - Accent5 9 2 16" xfId="20589"/>
    <cellStyle name="20% - Accent5 9 2 2" xfId="20590"/>
    <cellStyle name="20% - Accent5 9 2 2 10" xfId="20591"/>
    <cellStyle name="20% - Accent5 9 2 2 11" xfId="20592"/>
    <cellStyle name="20% - Accent5 9 2 2 12" xfId="20593"/>
    <cellStyle name="20% - Accent5 9 2 2 13" xfId="20594"/>
    <cellStyle name="20% - Accent5 9 2 2 14" xfId="20595"/>
    <cellStyle name="20% - Accent5 9 2 2 15" xfId="20596"/>
    <cellStyle name="20% - Accent5 9 2 2 2" xfId="20597"/>
    <cellStyle name="20% - Accent5 9 2 2 2 2" xfId="20598"/>
    <cellStyle name="20% - Accent5 9 2 2 2 2 2" xfId="20599"/>
    <cellStyle name="20% - Accent5 9 2 2 2 3" xfId="20600"/>
    <cellStyle name="20% - Accent5 9 2 2 3" xfId="20601"/>
    <cellStyle name="20% - Accent5 9 2 2 3 2" xfId="20602"/>
    <cellStyle name="20% - Accent5 9 2 2 3 2 2" xfId="20603"/>
    <cellStyle name="20% - Accent5 9 2 2 3 3" xfId="20604"/>
    <cellStyle name="20% - Accent5 9 2 2 4" xfId="20605"/>
    <cellStyle name="20% - Accent5 9 2 2 4 2" xfId="20606"/>
    <cellStyle name="20% - Accent5 9 2 2 5" xfId="20607"/>
    <cellStyle name="20% - Accent5 9 2 2 6" xfId="20608"/>
    <cellStyle name="20% - Accent5 9 2 2 7" xfId="20609"/>
    <cellStyle name="20% - Accent5 9 2 2 8" xfId="20610"/>
    <cellStyle name="20% - Accent5 9 2 2 9" xfId="20611"/>
    <cellStyle name="20% - Accent5 9 2 2_PNF Disclosure Summary 063011" xfId="20612"/>
    <cellStyle name="20% - Accent5 9 2 3" xfId="20613"/>
    <cellStyle name="20% - Accent5 9 2 3 2" xfId="20614"/>
    <cellStyle name="20% - Accent5 9 2 3 2 2" xfId="20615"/>
    <cellStyle name="20% - Accent5 9 2 3 3" xfId="20616"/>
    <cellStyle name="20% - Accent5 9 2 4" xfId="20617"/>
    <cellStyle name="20% - Accent5 9 2 4 2" xfId="20618"/>
    <cellStyle name="20% - Accent5 9 2 4 2 2" xfId="20619"/>
    <cellStyle name="20% - Accent5 9 2 4 3" xfId="20620"/>
    <cellStyle name="20% - Accent5 9 2 5" xfId="20621"/>
    <cellStyle name="20% - Accent5 9 2 5 2" xfId="20622"/>
    <cellStyle name="20% - Accent5 9 2 6" xfId="20623"/>
    <cellStyle name="20% - Accent5 9 2 7" xfId="20624"/>
    <cellStyle name="20% - Accent5 9 2 8" xfId="20625"/>
    <cellStyle name="20% - Accent5 9 2 9" xfId="20626"/>
    <cellStyle name="20% - Accent5 9 2_PNF Disclosure Summary 063011" xfId="20627"/>
    <cellStyle name="20% - Accent5 9 20" xfId="20628"/>
    <cellStyle name="20% - Accent5 9 21" xfId="20629"/>
    <cellStyle name="20% - Accent5 9 22" xfId="20630"/>
    <cellStyle name="20% - Accent5 9 3" xfId="20631"/>
    <cellStyle name="20% - Accent5 9 3 10" xfId="20632"/>
    <cellStyle name="20% - Accent5 9 3 11" xfId="20633"/>
    <cellStyle name="20% - Accent5 9 3 12" xfId="20634"/>
    <cellStyle name="20% - Accent5 9 3 13" xfId="20635"/>
    <cellStyle name="20% - Accent5 9 3 14" xfId="20636"/>
    <cellStyle name="20% - Accent5 9 3 15" xfId="20637"/>
    <cellStyle name="20% - Accent5 9 3 16" xfId="20638"/>
    <cellStyle name="20% - Accent5 9 3 2" xfId="20639"/>
    <cellStyle name="20% - Accent5 9 3 2 10" xfId="20640"/>
    <cellStyle name="20% - Accent5 9 3 2 11" xfId="20641"/>
    <cellStyle name="20% - Accent5 9 3 2 12" xfId="20642"/>
    <cellStyle name="20% - Accent5 9 3 2 13" xfId="20643"/>
    <cellStyle name="20% - Accent5 9 3 2 14" xfId="20644"/>
    <cellStyle name="20% - Accent5 9 3 2 15" xfId="20645"/>
    <cellStyle name="20% - Accent5 9 3 2 2" xfId="20646"/>
    <cellStyle name="20% - Accent5 9 3 2 2 2" xfId="20647"/>
    <cellStyle name="20% - Accent5 9 3 2 2 2 2" xfId="20648"/>
    <cellStyle name="20% - Accent5 9 3 2 2 3" xfId="20649"/>
    <cellStyle name="20% - Accent5 9 3 2 3" xfId="20650"/>
    <cellStyle name="20% - Accent5 9 3 2 3 2" xfId="20651"/>
    <cellStyle name="20% - Accent5 9 3 2 3 2 2" xfId="20652"/>
    <cellStyle name="20% - Accent5 9 3 2 3 3" xfId="20653"/>
    <cellStyle name="20% - Accent5 9 3 2 4" xfId="20654"/>
    <cellStyle name="20% - Accent5 9 3 2 4 2" xfId="20655"/>
    <cellStyle name="20% - Accent5 9 3 2 5" xfId="20656"/>
    <cellStyle name="20% - Accent5 9 3 2 6" xfId="20657"/>
    <cellStyle name="20% - Accent5 9 3 2 7" xfId="20658"/>
    <cellStyle name="20% - Accent5 9 3 2 8" xfId="20659"/>
    <cellStyle name="20% - Accent5 9 3 2 9" xfId="20660"/>
    <cellStyle name="20% - Accent5 9 3 2_PNF Disclosure Summary 063011" xfId="20661"/>
    <cellStyle name="20% - Accent5 9 3 3" xfId="20662"/>
    <cellStyle name="20% - Accent5 9 3 3 2" xfId="20663"/>
    <cellStyle name="20% - Accent5 9 3 3 2 2" xfId="20664"/>
    <cellStyle name="20% - Accent5 9 3 3 3" xfId="20665"/>
    <cellStyle name="20% - Accent5 9 3 4" xfId="20666"/>
    <cellStyle name="20% - Accent5 9 3 4 2" xfId="20667"/>
    <cellStyle name="20% - Accent5 9 3 4 2 2" xfId="20668"/>
    <cellStyle name="20% - Accent5 9 3 4 3" xfId="20669"/>
    <cellStyle name="20% - Accent5 9 3 5" xfId="20670"/>
    <cellStyle name="20% - Accent5 9 3 5 2" xfId="20671"/>
    <cellStyle name="20% - Accent5 9 3 6" xfId="20672"/>
    <cellStyle name="20% - Accent5 9 3 7" xfId="20673"/>
    <cellStyle name="20% - Accent5 9 3 8" xfId="20674"/>
    <cellStyle name="20% - Accent5 9 3 9" xfId="20675"/>
    <cellStyle name="20% - Accent5 9 3_PNF Disclosure Summary 063011" xfId="20676"/>
    <cellStyle name="20% - Accent5 9 4" xfId="20677"/>
    <cellStyle name="20% - Accent5 9 4 10" xfId="20678"/>
    <cellStyle name="20% - Accent5 9 4 11" xfId="20679"/>
    <cellStyle name="20% - Accent5 9 4 12" xfId="20680"/>
    <cellStyle name="20% - Accent5 9 4 13" xfId="20681"/>
    <cellStyle name="20% - Accent5 9 4 14" xfId="20682"/>
    <cellStyle name="20% - Accent5 9 4 15" xfId="20683"/>
    <cellStyle name="20% - Accent5 9 4 16" xfId="20684"/>
    <cellStyle name="20% - Accent5 9 4 2" xfId="20685"/>
    <cellStyle name="20% - Accent5 9 4 2 10" xfId="20686"/>
    <cellStyle name="20% - Accent5 9 4 2 11" xfId="20687"/>
    <cellStyle name="20% - Accent5 9 4 2 12" xfId="20688"/>
    <cellStyle name="20% - Accent5 9 4 2 13" xfId="20689"/>
    <cellStyle name="20% - Accent5 9 4 2 14" xfId="20690"/>
    <cellStyle name="20% - Accent5 9 4 2 15" xfId="20691"/>
    <cellStyle name="20% - Accent5 9 4 2 2" xfId="20692"/>
    <cellStyle name="20% - Accent5 9 4 2 2 2" xfId="20693"/>
    <cellStyle name="20% - Accent5 9 4 2 2 2 2" xfId="20694"/>
    <cellStyle name="20% - Accent5 9 4 2 2 3" xfId="20695"/>
    <cellStyle name="20% - Accent5 9 4 2 3" xfId="20696"/>
    <cellStyle name="20% - Accent5 9 4 2 3 2" xfId="20697"/>
    <cellStyle name="20% - Accent5 9 4 2 3 2 2" xfId="20698"/>
    <cellStyle name="20% - Accent5 9 4 2 3 3" xfId="20699"/>
    <cellStyle name="20% - Accent5 9 4 2 4" xfId="20700"/>
    <cellStyle name="20% - Accent5 9 4 2 4 2" xfId="20701"/>
    <cellStyle name="20% - Accent5 9 4 2 5" xfId="20702"/>
    <cellStyle name="20% - Accent5 9 4 2 6" xfId="20703"/>
    <cellStyle name="20% - Accent5 9 4 2 7" xfId="20704"/>
    <cellStyle name="20% - Accent5 9 4 2 8" xfId="20705"/>
    <cellStyle name="20% - Accent5 9 4 2 9" xfId="20706"/>
    <cellStyle name="20% - Accent5 9 4 2_PNF Disclosure Summary 063011" xfId="20707"/>
    <cellStyle name="20% - Accent5 9 4 3" xfId="20708"/>
    <cellStyle name="20% - Accent5 9 4 3 2" xfId="20709"/>
    <cellStyle name="20% - Accent5 9 4 3 2 2" xfId="20710"/>
    <cellStyle name="20% - Accent5 9 4 3 3" xfId="20711"/>
    <cellStyle name="20% - Accent5 9 4 4" xfId="20712"/>
    <cellStyle name="20% - Accent5 9 4 4 2" xfId="20713"/>
    <cellStyle name="20% - Accent5 9 4 4 2 2" xfId="20714"/>
    <cellStyle name="20% - Accent5 9 4 4 3" xfId="20715"/>
    <cellStyle name="20% - Accent5 9 4 5" xfId="20716"/>
    <cellStyle name="20% - Accent5 9 4 5 2" xfId="20717"/>
    <cellStyle name="20% - Accent5 9 4 6" xfId="20718"/>
    <cellStyle name="20% - Accent5 9 4 7" xfId="20719"/>
    <cellStyle name="20% - Accent5 9 4 8" xfId="20720"/>
    <cellStyle name="20% - Accent5 9 4 9" xfId="20721"/>
    <cellStyle name="20% - Accent5 9 4_PNF Disclosure Summary 063011" xfId="20722"/>
    <cellStyle name="20% - Accent5 9 5" xfId="20723"/>
    <cellStyle name="20% - Accent5 9 5 10" xfId="20724"/>
    <cellStyle name="20% - Accent5 9 5 11" xfId="20725"/>
    <cellStyle name="20% - Accent5 9 5 12" xfId="20726"/>
    <cellStyle name="20% - Accent5 9 5 13" xfId="20727"/>
    <cellStyle name="20% - Accent5 9 5 14" xfId="20728"/>
    <cellStyle name="20% - Accent5 9 5 15" xfId="20729"/>
    <cellStyle name="20% - Accent5 9 5 16" xfId="20730"/>
    <cellStyle name="20% - Accent5 9 5 2" xfId="20731"/>
    <cellStyle name="20% - Accent5 9 5 2 10" xfId="20732"/>
    <cellStyle name="20% - Accent5 9 5 2 11" xfId="20733"/>
    <cellStyle name="20% - Accent5 9 5 2 12" xfId="20734"/>
    <cellStyle name="20% - Accent5 9 5 2 13" xfId="20735"/>
    <cellStyle name="20% - Accent5 9 5 2 14" xfId="20736"/>
    <cellStyle name="20% - Accent5 9 5 2 15" xfId="20737"/>
    <cellStyle name="20% - Accent5 9 5 2 2" xfId="20738"/>
    <cellStyle name="20% - Accent5 9 5 2 2 2" xfId="20739"/>
    <cellStyle name="20% - Accent5 9 5 2 2 2 2" xfId="20740"/>
    <cellStyle name="20% - Accent5 9 5 2 2 3" xfId="20741"/>
    <cellStyle name="20% - Accent5 9 5 2 3" xfId="20742"/>
    <cellStyle name="20% - Accent5 9 5 2 3 2" xfId="20743"/>
    <cellStyle name="20% - Accent5 9 5 2 3 2 2" xfId="20744"/>
    <cellStyle name="20% - Accent5 9 5 2 3 3" xfId="20745"/>
    <cellStyle name="20% - Accent5 9 5 2 4" xfId="20746"/>
    <cellStyle name="20% - Accent5 9 5 2 4 2" xfId="20747"/>
    <cellStyle name="20% - Accent5 9 5 2 5" xfId="20748"/>
    <cellStyle name="20% - Accent5 9 5 2 6" xfId="20749"/>
    <cellStyle name="20% - Accent5 9 5 2 7" xfId="20750"/>
    <cellStyle name="20% - Accent5 9 5 2 8" xfId="20751"/>
    <cellStyle name="20% - Accent5 9 5 2 9" xfId="20752"/>
    <cellStyle name="20% - Accent5 9 5 2_PNF Disclosure Summary 063011" xfId="20753"/>
    <cellStyle name="20% - Accent5 9 5 3" xfId="20754"/>
    <cellStyle name="20% - Accent5 9 5 3 2" xfId="20755"/>
    <cellStyle name="20% - Accent5 9 5 3 2 2" xfId="20756"/>
    <cellStyle name="20% - Accent5 9 5 3 3" xfId="20757"/>
    <cellStyle name="20% - Accent5 9 5 4" xfId="20758"/>
    <cellStyle name="20% - Accent5 9 5 4 2" xfId="20759"/>
    <cellStyle name="20% - Accent5 9 5 4 2 2" xfId="20760"/>
    <cellStyle name="20% - Accent5 9 5 4 3" xfId="20761"/>
    <cellStyle name="20% - Accent5 9 5 5" xfId="20762"/>
    <cellStyle name="20% - Accent5 9 5 5 2" xfId="20763"/>
    <cellStyle name="20% - Accent5 9 5 6" xfId="20764"/>
    <cellStyle name="20% - Accent5 9 5 7" xfId="20765"/>
    <cellStyle name="20% - Accent5 9 5 8" xfId="20766"/>
    <cellStyle name="20% - Accent5 9 5 9" xfId="20767"/>
    <cellStyle name="20% - Accent5 9 5_PNF Disclosure Summary 063011" xfId="20768"/>
    <cellStyle name="20% - Accent5 9 6" xfId="20769"/>
    <cellStyle name="20% - Accent5 9 6 10" xfId="20770"/>
    <cellStyle name="20% - Accent5 9 6 11" xfId="20771"/>
    <cellStyle name="20% - Accent5 9 6 12" xfId="20772"/>
    <cellStyle name="20% - Accent5 9 6 13" xfId="20773"/>
    <cellStyle name="20% - Accent5 9 6 14" xfId="20774"/>
    <cellStyle name="20% - Accent5 9 6 15" xfId="20775"/>
    <cellStyle name="20% - Accent5 9 6 16" xfId="20776"/>
    <cellStyle name="20% - Accent5 9 6 2" xfId="20777"/>
    <cellStyle name="20% - Accent5 9 6 2 10" xfId="20778"/>
    <cellStyle name="20% - Accent5 9 6 2 11" xfId="20779"/>
    <cellStyle name="20% - Accent5 9 6 2 12" xfId="20780"/>
    <cellStyle name="20% - Accent5 9 6 2 13" xfId="20781"/>
    <cellStyle name="20% - Accent5 9 6 2 14" xfId="20782"/>
    <cellStyle name="20% - Accent5 9 6 2 15" xfId="20783"/>
    <cellStyle name="20% - Accent5 9 6 2 2" xfId="20784"/>
    <cellStyle name="20% - Accent5 9 6 2 2 2" xfId="20785"/>
    <cellStyle name="20% - Accent5 9 6 2 2 2 2" xfId="20786"/>
    <cellStyle name="20% - Accent5 9 6 2 2 3" xfId="20787"/>
    <cellStyle name="20% - Accent5 9 6 2 3" xfId="20788"/>
    <cellStyle name="20% - Accent5 9 6 2 3 2" xfId="20789"/>
    <cellStyle name="20% - Accent5 9 6 2 3 2 2" xfId="20790"/>
    <cellStyle name="20% - Accent5 9 6 2 3 3" xfId="20791"/>
    <cellStyle name="20% - Accent5 9 6 2 4" xfId="20792"/>
    <cellStyle name="20% - Accent5 9 6 2 4 2" xfId="20793"/>
    <cellStyle name="20% - Accent5 9 6 2 5" xfId="20794"/>
    <cellStyle name="20% - Accent5 9 6 2 6" xfId="20795"/>
    <cellStyle name="20% - Accent5 9 6 2 7" xfId="20796"/>
    <cellStyle name="20% - Accent5 9 6 2 8" xfId="20797"/>
    <cellStyle name="20% - Accent5 9 6 2 9" xfId="20798"/>
    <cellStyle name="20% - Accent5 9 6 2_PNF Disclosure Summary 063011" xfId="20799"/>
    <cellStyle name="20% - Accent5 9 6 3" xfId="20800"/>
    <cellStyle name="20% - Accent5 9 6 3 2" xfId="20801"/>
    <cellStyle name="20% - Accent5 9 6 3 2 2" xfId="20802"/>
    <cellStyle name="20% - Accent5 9 6 3 3" xfId="20803"/>
    <cellStyle name="20% - Accent5 9 6 4" xfId="20804"/>
    <cellStyle name="20% - Accent5 9 6 4 2" xfId="20805"/>
    <cellStyle name="20% - Accent5 9 6 4 2 2" xfId="20806"/>
    <cellStyle name="20% - Accent5 9 6 4 3" xfId="20807"/>
    <cellStyle name="20% - Accent5 9 6 5" xfId="20808"/>
    <cellStyle name="20% - Accent5 9 6 5 2" xfId="20809"/>
    <cellStyle name="20% - Accent5 9 6 6" xfId="20810"/>
    <cellStyle name="20% - Accent5 9 6 7" xfId="20811"/>
    <cellStyle name="20% - Accent5 9 6 8" xfId="20812"/>
    <cellStyle name="20% - Accent5 9 6 9" xfId="20813"/>
    <cellStyle name="20% - Accent5 9 6_PNF Disclosure Summary 063011" xfId="20814"/>
    <cellStyle name="20% - Accent5 9 7" xfId="20815"/>
    <cellStyle name="20% - Accent5 9 7 10" xfId="20816"/>
    <cellStyle name="20% - Accent5 9 7 11" xfId="20817"/>
    <cellStyle name="20% - Accent5 9 7 12" xfId="20818"/>
    <cellStyle name="20% - Accent5 9 7 13" xfId="20819"/>
    <cellStyle name="20% - Accent5 9 7 14" xfId="20820"/>
    <cellStyle name="20% - Accent5 9 7 15" xfId="20821"/>
    <cellStyle name="20% - Accent5 9 7 16" xfId="20822"/>
    <cellStyle name="20% - Accent5 9 7 2" xfId="20823"/>
    <cellStyle name="20% - Accent5 9 7 2 10" xfId="20824"/>
    <cellStyle name="20% - Accent5 9 7 2 11" xfId="20825"/>
    <cellStyle name="20% - Accent5 9 7 2 12" xfId="20826"/>
    <cellStyle name="20% - Accent5 9 7 2 13" xfId="20827"/>
    <cellStyle name="20% - Accent5 9 7 2 14" xfId="20828"/>
    <cellStyle name="20% - Accent5 9 7 2 15" xfId="20829"/>
    <cellStyle name="20% - Accent5 9 7 2 2" xfId="20830"/>
    <cellStyle name="20% - Accent5 9 7 2 2 2" xfId="20831"/>
    <cellStyle name="20% - Accent5 9 7 2 2 2 2" xfId="20832"/>
    <cellStyle name="20% - Accent5 9 7 2 2 3" xfId="20833"/>
    <cellStyle name="20% - Accent5 9 7 2 3" xfId="20834"/>
    <cellStyle name="20% - Accent5 9 7 2 3 2" xfId="20835"/>
    <cellStyle name="20% - Accent5 9 7 2 3 2 2" xfId="20836"/>
    <cellStyle name="20% - Accent5 9 7 2 3 3" xfId="20837"/>
    <cellStyle name="20% - Accent5 9 7 2 4" xfId="20838"/>
    <cellStyle name="20% - Accent5 9 7 2 4 2" xfId="20839"/>
    <cellStyle name="20% - Accent5 9 7 2 5" xfId="20840"/>
    <cellStyle name="20% - Accent5 9 7 2 6" xfId="20841"/>
    <cellStyle name="20% - Accent5 9 7 2 7" xfId="20842"/>
    <cellStyle name="20% - Accent5 9 7 2 8" xfId="20843"/>
    <cellStyle name="20% - Accent5 9 7 2 9" xfId="20844"/>
    <cellStyle name="20% - Accent5 9 7 2_PNF Disclosure Summary 063011" xfId="20845"/>
    <cellStyle name="20% - Accent5 9 7 3" xfId="20846"/>
    <cellStyle name="20% - Accent5 9 7 3 2" xfId="20847"/>
    <cellStyle name="20% - Accent5 9 7 3 2 2" xfId="20848"/>
    <cellStyle name="20% - Accent5 9 7 3 3" xfId="20849"/>
    <cellStyle name="20% - Accent5 9 7 4" xfId="20850"/>
    <cellStyle name="20% - Accent5 9 7 4 2" xfId="20851"/>
    <cellStyle name="20% - Accent5 9 7 4 2 2" xfId="20852"/>
    <cellStyle name="20% - Accent5 9 7 4 3" xfId="20853"/>
    <cellStyle name="20% - Accent5 9 7 5" xfId="20854"/>
    <cellStyle name="20% - Accent5 9 7 5 2" xfId="20855"/>
    <cellStyle name="20% - Accent5 9 7 6" xfId="20856"/>
    <cellStyle name="20% - Accent5 9 7 7" xfId="20857"/>
    <cellStyle name="20% - Accent5 9 7 8" xfId="20858"/>
    <cellStyle name="20% - Accent5 9 7 9" xfId="20859"/>
    <cellStyle name="20% - Accent5 9 7_PNF Disclosure Summary 063011" xfId="20860"/>
    <cellStyle name="20% - Accent5 9 8" xfId="20861"/>
    <cellStyle name="20% - Accent5 9 8 10" xfId="20862"/>
    <cellStyle name="20% - Accent5 9 8 11" xfId="20863"/>
    <cellStyle name="20% - Accent5 9 8 12" xfId="20864"/>
    <cellStyle name="20% - Accent5 9 8 13" xfId="20865"/>
    <cellStyle name="20% - Accent5 9 8 14" xfId="20866"/>
    <cellStyle name="20% - Accent5 9 8 15" xfId="20867"/>
    <cellStyle name="20% - Accent5 9 8 2" xfId="20868"/>
    <cellStyle name="20% - Accent5 9 8 2 2" xfId="20869"/>
    <cellStyle name="20% - Accent5 9 8 2 2 2" xfId="20870"/>
    <cellStyle name="20% - Accent5 9 8 2 3" xfId="20871"/>
    <cellStyle name="20% - Accent5 9 8 3" xfId="20872"/>
    <cellStyle name="20% - Accent5 9 8 3 2" xfId="20873"/>
    <cellStyle name="20% - Accent5 9 8 3 2 2" xfId="20874"/>
    <cellStyle name="20% - Accent5 9 8 3 3" xfId="20875"/>
    <cellStyle name="20% - Accent5 9 8 4" xfId="20876"/>
    <cellStyle name="20% - Accent5 9 8 4 2" xfId="20877"/>
    <cellStyle name="20% - Accent5 9 8 5" xfId="20878"/>
    <cellStyle name="20% - Accent5 9 8 6" xfId="20879"/>
    <cellStyle name="20% - Accent5 9 8 7" xfId="20880"/>
    <cellStyle name="20% - Accent5 9 8 8" xfId="20881"/>
    <cellStyle name="20% - Accent5 9 8 9" xfId="20882"/>
    <cellStyle name="20% - Accent5 9 8_PNF Disclosure Summary 063011" xfId="20883"/>
    <cellStyle name="20% - Accent5 9 9" xfId="20884"/>
    <cellStyle name="20% - Accent5 9 9 2" xfId="20885"/>
    <cellStyle name="20% - Accent5 9 9 2 2" xfId="20886"/>
    <cellStyle name="20% - Accent5 9 9 3" xfId="20887"/>
    <cellStyle name="20% - Accent5 9_PNF Disclosure Summary 063011" xfId="20888"/>
    <cellStyle name="20% - Accent6 10" xfId="20889"/>
    <cellStyle name="20% - Accent6 10 10" xfId="20890"/>
    <cellStyle name="20% - Accent6 10 10 2" xfId="20891"/>
    <cellStyle name="20% - Accent6 10 10 2 2" xfId="20892"/>
    <cellStyle name="20% - Accent6 10 10 3" xfId="20893"/>
    <cellStyle name="20% - Accent6 10 11" xfId="20894"/>
    <cellStyle name="20% - Accent6 10 11 2" xfId="20895"/>
    <cellStyle name="20% - Accent6 10 12" xfId="20896"/>
    <cellStyle name="20% - Accent6 10 13" xfId="20897"/>
    <cellStyle name="20% - Accent6 10 14" xfId="20898"/>
    <cellStyle name="20% - Accent6 10 15" xfId="20899"/>
    <cellStyle name="20% - Accent6 10 16" xfId="20900"/>
    <cellStyle name="20% - Accent6 10 17" xfId="20901"/>
    <cellStyle name="20% - Accent6 10 18" xfId="20902"/>
    <cellStyle name="20% - Accent6 10 19" xfId="20903"/>
    <cellStyle name="20% - Accent6 10 2" xfId="20904"/>
    <cellStyle name="20% - Accent6 10 2 10" xfId="20905"/>
    <cellStyle name="20% - Accent6 10 2 11" xfId="20906"/>
    <cellStyle name="20% - Accent6 10 2 12" xfId="20907"/>
    <cellStyle name="20% - Accent6 10 2 13" xfId="20908"/>
    <cellStyle name="20% - Accent6 10 2 14" xfId="20909"/>
    <cellStyle name="20% - Accent6 10 2 15" xfId="20910"/>
    <cellStyle name="20% - Accent6 10 2 16" xfId="20911"/>
    <cellStyle name="20% - Accent6 10 2 2" xfId="20912"/>
    <cellStyle name="20% - Accent6 10 2 2 10" xfId="20913"/>
    <cellStyle name="20% - Accent6 10 2 2 11" xfId="20914"/>
    <cellStyle name="20% - Accent6 10 2 2 12" xfId="20915"/>
    <cellStyle name="20% - Accent6 10 2 2 13" xfId="20916"/>
    <cellStyle name="20% - Accent6 10 2 2 14" xfId="20917"/>
    <cellStyle name="20% - Accent6 10 2 2 15" xfId="20918"/>
    <cellStyle name="20% - Accent6 10 2 2 2" xfId="20919"/>
    <cellStyle name="20% - Accent6 10 2 2 2 2" xfId="20920"/>
    <cellStyle name="20% - Accent6 10 2 2 2 2 2" xfId="20921"/>
    <cellStyle name="20% - Accent6 10 2 2 2 3" xfId="20922"/>
    <cellStyle name="20% - Accent6 10 2 2 3" xfId="20923"/>
    <cellStyle name="20% - Accent6 10 2 2 3 2" xfId="20924"/>
    <cellStyle name="20% - Accent6 10 2 2 3 2 2" xfId="20925"/>
    <cellStyle name="20% - Accent6 10 2 2 3 3" xfId="20926"/>
    <cellStyle name="20% - Accent6 10 2 2 4" xfId="20927"/>
    <cellStyle name="20% - Accent6 10 2 2 4 2" xfId="20928"/>
    <cellStyle name="20% - Accent6 10 2 2 5" xfId="20929"/>
    <cellStyle name="20% - Accent6 10 2 2 6" xfId="20930"/>
    <cellStyle name="20% - Accent6 10 2 2 7" xfId="20931"/>
    <cellStyle name="20% - Accent6 10 2 2 8" xfId="20932"/>
    <cellStyle name="20% - Accent6 10 2 2 9" xfId="20933"/>
    <cellStyle name="20% - Accent6 10 2 2_PNF Disclosure Summary 063011" xfId="20934"/>
    <cellStyle name="20% - Accent6 10 2 3" xfId="20935"/>
    <cellStyle name="20% - Accent6 10 2 3 2" xfId="20936"/>
    <cellStyle name="20% - Accent6 10 2 3 2 2" xfId="20937"/>
    <cellStyle name="20% - Accent6 10 2 3 3" xfId="20938"/>
    <cellStyle name="20% - Accent6 10 2 4" xfId="20939"/>
    <cellStyle name="20% - Accent6 10 2 4 2" xfId="20940"/>
    <cellStyle name="20% - Accent6 10 2 4 2 2" xfId="20941"/>
    <cellStyle name="20% - Accent6 10 2 4 3" xfId="20942"/>
    <cellStyle name="20% - Accent6 10 2 5" xfId="20943"/>
    <cellStyle name="20% - Accent6 10 2 5 2" xfId="20944"/>
    <cellStyle name="20% - Accent6 10 2 6" xfId="20945"/>
    <cellStyle name="20% - Accent6 10 2 7" xfId="20946"/>
    <cellStyle name="20% - Accent6 10 2 8" xfId="20947"/>
    <cellStyle name="20% - Accent6 10 2 9" xfId="20948"/>
    <cellStyle name="20% - Accent6 10 2_PNF Disclosure Summary 063011" xfId="20949"/>
    <cellStyle name="20% - Accent6 10 20" xfId="20950"/>
    <cellStyle name="20% - Accent6 10 21" xfId="20951"/>
    <cellStyle name="20% - Accent6 10 22" xfId="20952"/>
    <cellStyle name="20% - Accent6 10 3" xfId="20953"/>
    <cellStyle name="20% - Accent6 10 3 10" xfId="20954"/>
    <cellStyle name="20% - Accent6 10 3 11" xfId="20955"/>
    <cellStyle name="20% - Accent6 10 3 12" xfId="20956"/>
    <cellStyle name="20% - Accent6 10 3 13" xfId="20957"/>
    <cellStyle name="20% - Accent6 10 3 14" xfId="20958"/>
    <cellStyle name="20% - Accent6 10 3 15" xfId="20959"/>
    <cellStyle name="20% - Accent6 10 3 16" xfId="20960"/>
    <cellStyle name="20% - Accent6 10 3 2" xfId="20961"/>
    <cellStyle name="20% - Accent6 10 3 2 10" xfId="20962"/>
    <cellStyle name="20% - Accent6 10 3 2 11" xfId="20963"/>
    <cellStyle name="20% - Accent6 10 3 2 12" xfId="20964"/>
    <cellStyle name="20% - Accent6 10 3 2 13" xfId="20965"/>
    <cellStyle name="20% - Accent6 10 3 2 14" xfId="20966"/>
    <cellStyle name="20% - Accent6 10 3 2 15" xfId="20967"/>
    <cellStyle name="20% - Accent6 10 3 2 2" xfId="20968"/>
    <cellStyle name="20% - Accent6 10 3 2 2 2" xfId="20969"/>
    <cellStyle name="20% - Accent6 10 3 2 2 2 2" xfId="20970"/>
    <cellStyle name="20% - Accent6 10 3 2 2 3" xfId="20971"/>
    <cellStyle name="20% - Accent6 10 3 2 3" xfId="20972"/>
    <cellStyle name="20% - Accent6 10 3 2 3 2" xfId="20973"/>
    <cellStyle name="20% - Accent6 10 3 2 3 2 2" xfId="20974"/>
    <cellStyle name="20% - Accent6 10 3 2 3 3" xfId="20975"/>
    <cellStyle name="20% - Accent6 10 3 2 4" xfId="20976"/>
    <cellStyle name="20% - Accent6 10 3 2 4 2" xfId="20977"/>
    <cellStyle name="20% - Accent6 10 3 2 5" xfId="20978"/>
    <cellStyle name="20% - Accent6 10 3 2 6" xfId="20979"/>
    <cellStyle name="20% - Accent6 10 3 2 7" xfId="20980"/>
    <cellStyle name="20% - Accent6 10 3 2 8" xfId="20981"/>
    <cellStyle name="20% - Accent6 10 3 2 9" xfId="20982"/>
    <cellStyle name="20% - Accent6 10 3 2_PNF Disclosure Summary 063011" xfId="20983"/>
    <cellStyle name="20% - Accent6 10 3 3" xfId="20984"/>
    <cellStyle name="20% - Accent6 10 3 3 2" xfId="20985"/>
    <cellStyle name="20% - Accent6 10 3 3 2 2" xfId="20986"/>
    <cellStyle name="20% - Accent6 10 3 3 3" xfId="20987"/>
    <cellStyle name="20% - Accent6 10 3 4" xfId="20988"/>
    <cellStyle name="20% - Accent6 10 3 4 2" xfId="20989"/>
    <cellStyle name="20% - Accent6 10 3 4 2 2" xfId="20990"/>
    <cellStyle name="20% - Accent6 10 3 4 3" xfId="20991"/>
    <cellStyle name="20% - Accent6 10 3 5" xfId="20992"/>
    <cellStyle name="20% - Accent6 10 3 5 2" xfId="20993"/>
    <cellStyle name="20% - Accent6 10 3 6" xfId="20994"/>
    <cellStyle name="20% - Accent6 10 3 7" xfId="20995"/>
    <cellStyle name="20% - Accent6 10 3 8" xfId="20996"/>
    <cellStyle name="20% - Accent6 10 3 9" xfId="20997"/>
    <cellStyle name="20% - Accent6 10 3_PNF Disclosure Summary 063011" xfId="20998"/>
    <cellStyle name="20% - Accent6 10 4" xfId="20999"/>
    <cellStyle name="20% - Accent6 10 4 10" xfId="21000"/>
    <cellStyle name="20% - Accent6 10 4 11" xfId="21001"/>
    <cellStyle name="20% - Accent6 10 4 12" xfId="21002"/>
    <cellStyle name="20% - Accent6 10 4 13" xfId="21003"/>
    <cellStyle name="20% - Accent6 10 4 14" xfId="21004"/>
    <cellStyle name="20% - Accent6 10 4 15" xfId="21005"/>
    <cellStyle name="20% - Accent6 10 4 16" xfId="21006"/>
    <cellStyle name="20% - Accent6 10 4 2" xfId="21007"/>
    <cellStyle name="20% - Accent6 10 4 2 10" xfId="21008"/>
    <cellStyle name="20% - Accent6 10 4 2 11" xfId="21009"/>
    <cellStyle name="20% - Accent6 10 4 2 12" xfId="21010"/>
    <cellStyle name="20% - Accent6 10 4 2 13" xfId="21011"/>
    <cellStyle name="20% - Accent6 10 4 2 14" xfId="21012"/>
    <cellStyle name="20% - Accent6 10 4 2 15" xfId="21013"/>
    <cellStyle name="20% - Accent6 10 4 2 2" xfId="21014"/>
    <cellStyle name="20% - Accent6 10 4 2 2 2" xfId="21015"/>
    <cellStyle name="20% - Accent6 10 4 2 2 2 2" xfId="21016"/>
    <cellStyle name="20% - Accent6 10 4 2 2 3" xfId="21017"/>
    <cellStyle name="20% - Accent6 10 4 2 3" xfId="21018"/>
    <cellStyle name="20% - Accent6 10 4 2 3 2" xfId="21019"/>
    <cellStyle name="20% - Accent6 10 4 2 3 2 2" xfId="21020"/>
    <cellStyle name="20% - Accent6 10 4 2 3 3" xfId="21021"/>
    <cellStyle name="20% - Accent6 10 4 2 4" xfId="21022"/>
    <cellStyle name="20% - Accent6 10 4 2 4 2" xfId="21023"/>
    <cellStyle name="20% - Accent6 10 4 2 5" xfId="21024"/>
    <cellStyle name="20% - Accent6 10 4 2 6" xfId="21025"/>
    <cellStyle name="20% - Accent6 10 4 2 7" xfId="21026"/>
    <cellStyle name="20% - Accent6 10 4 2 8" xfId="21027"/>
    <cellStyle name="20% - Accent6 10 4 2 9" xfId="21028"/>
    <cellStyle name="20% - Accent6 10 4 2_PNF Disclosure Summary 063011" xfId="21029"/>
    <cellStyle name="20% - Accent6 10 4 3" xfId="21030"/>
    <cellStyle name="20% - Accent6 10 4 3 2" xfId="21031"/>
    <cellStyle name="20% - Accent6 10 4 3 2 2" xfId="21032"/>
    <cellStyle name="20% - Accent6 10 4 3 3" xfId="21033"/>
    <cellStyle name="20% - Accent6 10 4 4" xfId="21034"/>
    <cellStyle name="20% - Accent6 10 4 4 2" xfId="21035"/>
    <cellStyle name="20% - Accent6 10 4 4 2 2" xfId="21036"/>
    <cellStyle name="20% - Accent6 10 4 4 3" xfId="21037"/>
    <cellStyle name="20% - Accent6 10 4 5" xfId="21038"/>
    <cellStyle name="20% - Accent6 10 4 5 2" xfId="21039"/>
    <cellStyle name="20% - Accent6 10 4 6" xfId="21040"/>
    <cellStyle name="20% - Accent6 10 4 7" xfId="21041"/>
    <cellStyle name="20% - Accent6 10 4 8" xfId="21042"/>
    <cellStyle name="20% - Accent6 10 4 9" xfId="21043"/>
    <cellStyle name="20% - Accent6 10 4_PNF Disclosure Summary 063011" xfId="21044"/>
    <cellStyle name="20% - Accent6 10 5" xfId="21045"/>
    <cellStyle name="20% - Accent6 10 5 10" xfId="21046"/>
    <cellStyle name="20% - Accent6 10 5 11" xfId="21047"/>
    <cellStyle name="20% - Accent6 10 5 12" xfId="21048"/>
    <cellStyle name="20% - Accent6 10 5 13" xfId="21049"/>
    <cellStyle name="20% - Accent6 10 5 14" xfId="21050"/>
    <cellStyle name="20% - Accent6 10 5 15" xfId="21051"/>
    <cellStyle name="20% - Accent6 10 5 16" xfId="21052"/>
    <cellStyle name="20% - Accent6 10 5 2" xfId="21053"/>
    <cellStyle name="20% - Accent6 10 5 2 10" xfId="21054"/>
    <cellStyle name="20% - Accent6 10 5 2 11" xfId="21055"/>
    <cellStyle name="20% - Accent6 10 5 2 12" xfId="21056"/>
    <cellStyle name="20% - Accent6 10 5 2 13" xfId="21057"/>
    <cellStyle name="20% - Accent6 10 5 2 14" xfId="21058"/>
    <cellStyle name="20% - Accent6 10 5 2 15" xfId="21059"/>
    <cellStyle name="20% - Accent6 10 5 2 2" xfId="21060"/>
    <cellStyle name="20% - Accent6 10 5 2 2 2" xfId="21061"/>
    <cellStyle name="20% - Accent6 10 5 2 2 2 2" xfId="21062"/>
    <cellStyle name="20% - Accent6 10 5 2 2 3" xfId="21063"/>
    <cellStyle name="20% - Accent6 10 5 2 3" xfId="21064"/>
    <cellStyle name="20% - Accent6 10 5 2 3 2" xfId="21065"/>
    <cellStyle name="20% - Accent6 10 5 2 3 2 2" xfId="21066"/>
    <cellStyle name="20% - Accent6 10 5 2 3 3" xfId="21067"/>
    <cellStyle name="20% - Accent6 10 5 2 4" xfId="21068"/>
    <cellStyle name="20% - Accent6 10 5 2 4 2" xfId="21069"/>
    <cellStyle name="20% - Accent6 10 5 2 5" xfId="21070"/>
    <cellStyle name="20% - Accent6 10 5 2 6" xfId="21071"/>
    <cellStyle name="20% - Accent6 10 5 2 7" xfId="21072"/>
    <cellStyle name="20% - Accent6 10 5 2 8" xfId="21073"/>
    <cellStyle name="20% - Accent6 10 5 2 9" xfId="21074"/>
    <cellStyle name="20% - Accent6 10 5 2_PNF Disclosure Summary 063011" xfId="21075"/>
    <cellStyle name="20% - Accent6 10 5 3" xfId="21076"/>
    <cellStyle name="20% - Accent6 10 5 3 2" xfId="21077"/>
    <cellStyle name="20% - Accent6 10 5 3 2 2" xfId="21078"/>
    <cellStyle name="20% - Accent6 10 5 3 3" xfId="21079"/>
    <cellStyle name="20% - Accent6 10 5 4" xfId="21080"/>
    <cellStyle name="20% - Accent6 10 5 4 2" xfId="21081"/>
    <cellStyle name="20% - Accent6 10 5 4 2 2" xfId="21082"/>
    <cellStyle name="20% - Accent6 10 5 4 3" xfId="21083"/>
    <cellStyle name="20% - Accent6 10 5 5" xfId="21084"/>
    <cellStyle name="20% - Accent6 10 5 5 2" xfId="21085"/>
    <cellStyle name="20% - Accent6 10 5 6" xfId="21086"/>
    <cellStyle name="20% - Accent6 10 5 7" xfId="21087"/>
    <cellStyle name="20% - Accent6 10 5 8" xfId="21088"/>
    <cellStyle name="20% - Accent6 10 5 9" xfId="21089"/>
    <cellStyle name="20% - Accent6 10 5_PNF Disclosure Summary 063011" xfId="21090"/>
    <cellStyle name="20% - Accent6 10 6" xfId="21091"/>
    <cellStyle name="20% - Accent6 10 6 10" xfId="21092"/>
    <cellStyle name="20% - Accent6 10 6 11" xfId="21093"/>
    <cellStyle name="20% - Accent6 10 6 12" xfId="21094"/>
    <cellStyle name="20% - Accent6 10 6 13" xfId="21095"/>
    <cellStyle name="20% - Accent6 10 6 14" xfId="21096"/>
    <cellStyle name="20% - Accent6 10 6 15" xfId="21097"/>
    <cellStyle name="20% - Accent6 10 6 16" xfId="21098"/>
    <cellStyle name="20% - Accent6 10 6 2" xfId="21099"/>
    <cellStyle name="20% - Accent6 10 6 2 10" xfId="21100"/>
    <cellStyle name="20% - Accent6 10 6 2 11" xfId="21101"/>
    <cellStyle name="20% - Accent6 10 6 2 12" xfId="21102"/>
    <cellStyle name="20% - Accent6 10 6 2 13" xfId="21103"/>
    <cellStyle name="20% - Accent6 10 6 2 14" xfId="21104"/>
    <cellStyle name="20% - Accent6 10 6 2 15" xfId="21105"/>
    <cellStyle name="20% - Accent6 10 6 2 2" xfId="21106"/>
    <cellStyle name="20% - Accent6 10 6 2 2 2" xfId="21107"/>
    <cellStyle name="20% - Accent6 10 6 2 2 2 2" xfId="21108"/>
    <cellStyle name="20% - Accent6 10 6 2 2 3" xfId="21109"/>
    <cellStyle name="20% - Accent6 10 6 2 3" xfId="21110"/>
    <cellStyle name="20% - Accent6 10 6 2 3 2" xfId="21111"/>
    <cellStyle name="20% - Accent6 10 6 2 3 2 2" xfId="21112"/>
    <cellStyle name="20% - Accent6 10 6 2 3 3" xfId="21113"/>
    <cellStyle name="20% - Accent6 10 6 2 4" xfId="21114"/>
    <cellStyle name="20% - Accent6 10 6 2 4 2" xfId="21115"/>
    <cellStyle name="20% - Accent6 10 6 2 5" xfId="21116"/>
    <cellStyle name="20% - Accent6 10 6 2 6" xfId="21117"/>
    <cellStyle name="20% - Accent6 10 6 2 7" xfId="21118"/>
    <cellStyle name="20% - Accent6 10 6 2 8" xfId="21119"/>
    <cellStyle name="20% - Accent6 10 6 2 9" xfId="21120"/>
    <cellStyle name="20% - Accent6 10 6 2_PNF Disclosure Summary 063011" xfId="21121"/>
    <cellStyle name="20% - Accent6 10 6 3" xfId="21122"/>
    <cellStyle name="20% - Accent6 10 6 3 2" xfId="21123"/>
    <cellStyle name="20% - Accent6 10 6 3 2 2" xfId="21124"/>
    <cellStyle name="20% - Accent6 10 6 3 3" xfId="21125"/>
    <cellStyle name="20% - Accent6 10 6 4" xfId="21126"/>
    <cellStyle name="20% - Accent6 10 6 4 2" xfId="21127"/>
    <cellStyle name="20% - Accent6 10 6 4 2 2" xfId="21128"/>
    <cellStyle name="20% - Accent6 10 6 4 3" xfId="21129"/>
    <cellStyle name="20% - Accent6 10 6 5" xfId="21130"/>
    <cellStyle name="20% - Accent6 10 6 5 2" xfId="21131"/>
    <cellStyle name="20% - Accent6 10 6 6" xfId="21132"/>
    <cellStyle name="20% - Accent6 10 6 7" xfId="21133"/>
    <cellStyle name="20% - Accent6 10 6 8" xfId="21134"/>
    <cellStyle name="20% - Accent6 10 6 9" xfId="21135"/>
    <cellStyle name="20% - Accent6 10 6_PNF Disclosure Summary 063011" xfId="21136"/>
    <cellStyle name="20% - Accent6 10 7" xfId="21137"/>
    <cellStyle name="20% - Accent6 10 7 10" xfId="21138"/>
    <cellStyle name="20% - Accent6 10 7 11" xfId="21139"/>
    <cellStyle name="20% - Accent6 10 7 12" xfId="21140"/>
    <cellStyle name="20% - Accent6 10 7 13" xfId="21141"/>
    <cellStyle name="20% - Accent6 10 7 14" xfId="21142"/>
    <cellStyle name="20% - Accent6 10 7 15" xfId="21143"/>
    <cellStyle name="20% - Accent6 10 7 16" xfId="21144"/>
    <cellStyle name="20% - Accent6 10 7 2" xfId="21145"/>
    <cellStyle name="20% - Accent6 10 7 2 10" xfId="21146"/>
    <cellStyle name="20% - Accent6 10 7 2 11" xfId="21147"/>
    <cellStyle name="20% - Accent6 10 7 2 12" xfId="21148"/>
    <cellStyle name="20% - Accent6 10 7 2 13" xfId="21149"/>
    <cellStyle name="20% - Accent6 10 7 2 14" xfId="21150"/>
    <cellStyle name="20% - Accent6 10 7 2 15" xfId="21151"/>
    <cellStyle name="20% - Accent6 10 7 2 2" xfId="21152"/>
    <cellStyle name="20% - Accent6 10 7 2 2 2" xfId="21153"/>
    <cellStyle name="20% - Accent6 10 7 2 2 2 2" xfId="21154"/>
    <cellStyle name="20% - Accent6 10 7 2 2 3" xfId="21155"/>
    <cellStyle name="20% - Accent6 10 7 2 3" xfId="21156"/>
    <cellStyle name="20% - Accent6 10 7 2 3 2" xfId="21157"/>
    <cellStyle name="20% - Accent6 10 7 2 3 2 2" xfId="21158"/>
    <cellStyle name="20% - Accent6 10 7 2 3 3" xfId="21159"/>
    <cellStyle name="20% - Accent6 10 7 2 4" xfId="21160"/>
    <cellStyle name="20% - Accent6 10 7 2 4 2" xfId="21161"/>
    <cellStyle name="20% - Accent6 10 7 2 5" xfId="21162"/>
    <cellStyle name="20% - Accent6 10 7 2 6" xfId="21163"/>
    <cellStyle name="20% - Accent6 10 7 2 7" xfId="21164"/>
    <cellStyle name="20% - Accent6 10 7 2 8" xfId="21165"/>
    <cellStyle name="20% - Accent6 10 7 2 9" xfId="21166"/>
    <cellStyle name="20% - Accent6 10 7 2_PNF Disclosure Summary 063011" xfId="21167"/>
    <cellStyle name="20% - Accent6 10 7 3" xfId="21168"/>
    <cellStyle name="20% - Accent6 10 7 3 2" xfId="21169"/>
    <cellStyle name="20% - Accent6 10 7 3 2 2" xfId="21170"/>
    <cellStyle name="20% - Accent6 10 7 3 3" xfId="21171"/>
    <cellStyle name="20% - Accent6 10 7 4" xfId="21172"/>
    <cellStyle name="20% - Accent6 10 7 4 2" xfId="21173"/>
    <cellStyle name="20% - Accent6 10 7 4 2 2" xfId="21174"/>
    <cellStyle name="20% - Accent6 10 7 4 3" xfId="21175"/>
    <cellStyle name="20% - Accent6 10 7 5" xfId="21176"/>
    <cellStyle name="20% - Accent6 10 7 5 2" xfId="21177"/>
    <cellStyle name="20% - Accent6 10 7 6" xfId="21178"/>
    <cellStyle name="20% - Accent6 10 7 7" xfId="21179"/>
    <cellStyle name="20% - Accent6 10 7 8" xfId="21180"/>
    <cellStyle name="20% - Accent6 10 7 9" xfId="21181"/>
    <cellStyle name="20% - Accent6 10 7_PNF Disclosure Summary 063011" xfId="21182"/>
    <cellStyle name="20% - Accent6 10 8" xfId="21183"/>
    <cellStyle name="20% - Accent6 10 8 10" xfId="21184"/>
    <cellStyle name="20% - Accent6 10 8 11" xfId="21185"/>
    <cellStyle name="20% - Accent6 10 8 12" xfId="21186"/>
    <cellStyle name="20% - Accent6 10 8 13" xfId="21187"/>
    <cellStyle name="20% - Accent6 10 8 14" xfId="21188"/>
    <cellStyle name="20% - Accent6 10 8 15" xfId="21189"/>
    <cellStyle name="20% - Accent6 10 8 2" xfId="21190"/>
    <cellStyle name="20% - Accent6 10 8 2 2" xfId="21191"/>
    <cellStyle name="20% - Accent6 10 8 2 2 2" xfId="21192"/>
    <cellStyle name="20% - Accent6 10 8 2 3" xfId="21193"/>
    <cellStyle name="20% - Accent6 10 8 3" xfId="21194"/>
    <cellStyle name="20% - Accent6 10 8 3 2" xfId="21195"/>
    <cellStyle name="20% - Accent6 10 8 3 2 2" xfId="21196"/>
    <cellStyle name="20% - Accent6 10 8 3 3" xfId="21197"/>
    <cellStyle name="20% - Accent6 10 8 4" xfId="21198"/>
    <cellStyle name="20% - Accent6 10 8 4 2" xfId="21199"/>
    <cellStyle name="20% - Accent6 10 8 5" xfId="21200"/>
    <cellStyle name="20% - Accent6 10 8 6" xfId="21201"/>
    <cellStyle name="20% - Accent6 10 8 7" xfId="21202"/>
    <cellStyle name="20% - Accent6 10 8 8" xfId="21203"/>
    <cellStyle name="20% - Accent6 10 8 9" xfId="21204"/>
    <cellStyle name="20% - Accent6 10 8_PNF Disclosure Summary 063011" xfId="21205"/>
    <cellStyle name="20% - Accent6 10 9" xfId="21206"/>
    <cellStyle name="20% - Accent6 10 9 2" xfId="21207"/>
    <cellStyle name="20% - Accent6 10 9 2 2" xfId="21208"/>
    <cellStyle name="20% - Accent6 10 9 3" xfId="21209"/>
    <cellStyle name="20% - Accent6 10_PNF Disclosure Summary 063011" xfId="21210"/>
    <cellStyle name="20% - Accent6 11" xfId="21211"/>
    <cellStyle name="20% - Accent6 11 10" xfId="21212"/>
    <cellStyle name="20% - Accent6 11 10 2" xfId="21213"/>
    <cellStyle name="20% - Accent6 11 10 2 2" xfId="21214"/>
    <cellStyle name="20% - Accent6 11 10 3" xfId="21215"/>
    <cellStyle name="20% - Accent6 11 11" xfId="21216"/>
    <cellStyle name="20% - Accent6 11 11 2" xfId="21217"/>
    <cellStyle name="20% - Accent6 11 12" xfId="21218"/>
    <cellStyle name="20% - Accent6 11 13" xfId="21219"/>
    <cellStyle name="20% - Accent6 11 14" xfId="21220"/>
    <cellStyle name="20% - Accent6 11 15" xfId="21221"/>
    <cellStyle name="20% - Accent6 11 16" xfId="21222"/>
    <cellStyle name="20% - Accent6 11 17" xfId="21223"/>
    <cellStyle name="20% - Accent6 11 18" xfId="21224"/>
    <cellStyle name="20% - Accent6 11 19" xfId="21225"/>
    <cellStyle name="20% - Accent6 11 2" xfId="21226"/>
    <cellStyle name="20% - Accent6 11 2 10" xfId="21227"/>
    <cellStyle name="20% - Accent6 11 2 11" xfId="21228"/>
    <cellStyle name="20% - Accent6 11 2 12" xfId="21229"/>
    <cellStyle name="20% - Accent6 11 2 13" xfId="21230"/>
    <cellStyle name="20% - Accent6 11 2 14" xfId="21231"/>
    <cellStyle name="20% - Accent6 11 2 15" xfId="21232"/>
    <cellStyle name="20% - Accent6 11 2 16" xfId="21233"/>
    <cellStyle name="20% - Accent6 11 2 2" xfId="21234"/>
    <cellStyle name="20% - Accent6 11 2 2 10" xfId="21235"/>
    <cellStyle name="20% - Accent6 11 2 2 11" xfId="21236"/>
    <cellStyle name="20% - Accent6 11 2 2 12" xfId="21237"/>
    <cellStyle name="20% - Accent6 11 2 2 13" xfId="21238"/>
    <cellStyle name="20% - Accent6 11 2 2 14" xfId="21239"/>
    <cellStyle name="20% - Accent6 11 2 2 15" xfId="21240"/>
    <cellStyle name="20% - Accent6 11 2 2 2" xfId="21241"/>
    <cellStyle name="20% - Accent6 11 2 2 2 2" xfId="21242"/>
    <cellStyle name="20% - Accent6 11 2 2 2 2 2" xfId="21243"/>
    <cellStyle name="20% - Accent6 11 2 2 2 3" xfId="21244"/>
    <cellStyle name="20% - Accent6 11 2 2 3" xfId="21245"/>
    <cellStyle name="20% - Accent6 11 2 2 3 2" xfId="21246"/>
    <cellStyle name="20% - Accent6 11 2 2 3 2 2" xfId="21247"/>
    <cellStyle name="20% - Accent6 11 2 2 3 3" xfId="21248"/>
    <cellStyle name="20% - Accent6 11 2 2 4" xfId="21249"/>
    <cellStyle name="20% - Accent6 11 2 2 4 2" xfId="21250"/>
    <cellStyle name="20% - Accent6 11 2 2 5" xfId="21251"/>
    <cellStyle name="20% - Accent6 11 2 2 6" xfId="21252"/>
    <cellStyle name="20% - Accent6 11 2 2 7" xfId="21253"/>
    <cellStyle name="20% - Accent6 11 2 2 8" xfId="21254"/>
    <cellStyle name="20% - Accent6 11 2 2 9" xfId="21255"/>
    <cellStyle name="20% - Accent6 11 2 2_PNF Disclosure Summary 063011" xfId="21256"/>
    <cellStyle name="20% - Accent6 11 2 3" xfId="21257"/>
    <cellStyle name="20% - Accent6 11 2 3 2" xfId="21258"/>
    <cellStyle name="20% - Accent6 11 2 3 2 2" xfId="21259"/>
    <cellStyle name="20% - Accent6 11 2 3 3" xfId="21260"/>
    <cellStyle name="20% - Accent6 11 2 4" xfId="21261"/>
    <cellStyle name="20% - Accent6 11 2 4 2" xfId="21262"/>
    <cellStyle name="20% - Accent6 11 2 4 2 2" xfId="21263"/>
    <cellStyle name="20% - Accent6 11 2 4 3" xfId="21264"/>
    <cellStyle name="20% - Accent6 11 2 5" xfId="21265"/>
    <cellStyle name="20% - Accent6 11 2 5 2" xfId="21266"/>
    <cellStyle name="20% - Accent6 11 2 6" xfId="21267"/>
    <cellStyle name="20% - Accent6 11 2 7" xfId="21268"/>
    <cellStyle name="20% - Accent6 11 2 8" xfId="21269"/>
    <cellStyle name="20% - Accent6 11 2 9" xfId="21270"/>
    <cellStyle name="20% - Accent6 11 2_PNF Disclosure Summary 063011" xfId="21271"/>
    <cellStyle name="20% - Accent6 11 20" xfId="21272"/>
    <cellStyle name="20% - Accent6 11 21" xfId="21273"/>
    <cellStyle name="20% - Accent6 11 22" xfId="21274"/>
    <cellStyle name="20% - Accent6 11 3" xfId="21275"/>
    <cellStyle name="20% - Accent6 11 3 10" xfId="21276"/>
    <cellStyle name="20% - Accent6 11 3 11" xfId="21277"/>
    <cellStyle name="20% - Accent6 11 3 12" xfId="21278"/>
    <cellStyle name="20% - Accent6 11 3 13" xfId="21279"/>
    <cellStyle name="20% - Accent6 11 3 14" xfId="21280"/>
    <cellStyle name="20% - Accent6 11 3 15" xfId="21281"/>
    <cellStyle name="20% - Accent6 11 3 16" xfId="21282"/>
    <cellStyle name="20% - Accent6 11 3 2" xfId="21283"/>
    <cellStyle name="20% - Accent6 11 3 2 10" xfId="21284"/>
    <cellStyle name="20% - Accent6 11 3 2 11" xfId="21285"/>
    <cellStyle name="20% - Accent6 11 3 2 12" xfId="21286"/>
    <cellStyle name="20% - Accent6 11 3 2 13" xfId="21287"/>
    <cellStyle name="20% - Accent6 11 3 2 14" xfId="21288"/>
    <cellStyle name="20% - Accent6 11 3 2 15" xfId="21289"/>
    <cellStyle name="20% - Accent6 11 3 2 2" xfId="21290"/>
    <cellStyle name="20% - Accent6 11 3 2 2 2" xfId="21291"/>
    <cellStyle name="20% - Accent6 11 3 2 2 2 2" xfId="21292"/>
    <cellStyle name="20% - Accent6 11 3 2 2 3" xfId="21293"/>
    <cellStyle name="20% - Accent6 11 3 2 3" xfId="21294"/>
    <cellStyle name="20% - Accent6 11 3 2 3 2" xfId="21295"/>
    <cellStyle name="20% - Accent6 11 3 2 3 2 2" xfId="21296"/>
    <cellStyle name="20% - Accent6 11 3 2 3 3" xfId="21297"/>
    <cellStyle name="20% - Accent6 11 3 2 4" xfId="21298"/>
    <cellStyle name="20% - Accent6 11 3 2 4 2" xfId="21299"/>
    <cellStyle name="20% - Accent6 11 3 2 5" xfId="21300"/>
    <cellStyle name="20% - Accent6 11 3 2 6" xfId="21301"/>
    <cellStyle name="20% - Accent6 11 3 2 7" xfId="21302"/>
    <cellStyle name="20% - Accent6 11 3 2 8" xfId="21303"/>
    <cellStyle name="20% - Accent6 11 3 2 9" xfId="21304"/>
    <cellStyle name="20% - Accent6 11 3 2_PNF Disclosure Summary 063011" xfId="21305"/>
    <cellStyle name="20% - Accent6 11 3 3" xfId="21306"/>
    <cellStyle name="20% - Accent6 11 3 3 2" xfId="21307"/>
    <cellStyle name="20% - Accent6 11 3 3 2 2" xfId="21308"/>
    <cellStyle name="20% - Accent6 11 3 3 3" xfId="21309"/>
    <cellStyle name="20% - Accent6 11 3 4" xfId="21310"/>
    <cellStyle name="20% - Accent6 11 3 4 2" xfId="21311"/>
    <cellStyle name="20% - Accent6 11 3 4 2 2" xfId="21312"/>
    <cellStyle name="20% - Accent6 11 3 4 3" xfId="21313"/>
    <cellStyle name="20% - Accent6 11 3 5" xfId="21314"/>
    <cellStyle name="20% - Accent6 11 3 5 2" xfId="21315"/>
    <cellStyle name="20% - Accent6 11 3 6" xfId="21316"/>
    <cellStyle name="20% - Accent6 11 3 7" xfId="21317"/>
    <cellStyle name="20% - Accent6 11 3 8" xfId="21318"/>
    <cellStyle name="20% - Accent6 11 3 9" xfId="21319"/>
    <cellStyle name="20% - Accent6 11 3_PNF Disclosure Summary 063011" xfId="21320"/>
    <cellStyle name="20% - Accent6 11 4" xfId="21321"/>
    <cellStyle name="20% - Accent6 11 4 10" xfId="21322"/>
    <cellStyle name="20% - Accent6 11 4 11" xfId="21323"/>
    <cellStyle name="20% - Accent6 11 4 12" xfId="21324"/>
    <cellStyle name="20% - Accent6 11 4 13" xfId="21325"/>
    <cellStyle name="20% - Accent6 11 4 14" xfId="21326"/>
    <cellStyle name="20% - Accent6 11 4 15" xfId="21327"/>
    <cellStyle name="20% - Accent6 11 4 16" xfId="21328"/>
    <cellStyle name="20% - Accent6 11 4 2" xfId="21329"/>
    <cellStyle name="20% - Accent6 11 4 2 10" xfId="21330"/>
    <cellStyle name="20% - Accent6 11 4 2 11" xfId="21331"/>
    <cellStyle name="20% - Accent6 11 4 2 12" xfId="21332"/>
    <cellStyle name="20% - Accent6 11 4 2 13" xfId="21333"/>
    <cellStyle name="20% - Accent6 11 4 2 14" xfId="21334"/>
    <cellStyle name="20% - Accent6 11 4 2 15" xfId="21335"/>
    <cellStyle name="20% - Accent6 11 4 2 2" xfId="21336"/>
    <cellStyle name="20% - Accent6 11 4 2 2 2" xfId="21337"/>
    <cellStyle name="20% - Accent6 11 4 2 2 2 2" xfId="21338"/>
    <cellStyle name="20% - Accent6 11 4 2 2 3" xfId="21339"/>
    <cellStyle name="20% - Accent6 11 4 2 3" xfId="21340"/>
    <cellStyle name="20% - Accent6 11 4 2 3 2" xfId="21341"/>
    <cellStyle name="20% - Accent6 11 4 2 3 2 2" xfId="21342"/>
    <cellStyle name="20% - Accent6 11 4 2 3 3" xfId="21343"/>
    <cellStyle name="20% - Accent6 11 4 2 4" xfId="21344"/>
    <cellStyle name="20% - Accent6 11 4 2 4 2" xfId="21345"/>
    <cellStyle name="20% - Accent6 11 4 2 5" xfId="21346"/>
    <cellStyle name="20% - Accent6 11 4 2 6" xfId="21347"/>
    <cellStyle name="20% - Accent6 11 4 2 7" xfId="21348"/>
    <cellStyle name="20% - Accent6 11 4 2 8" xfId="21349"/>
    <cellStyle name="20% - Accent6 11 4 2 9" xfId="21350"/>
    <cellStyle name="20% - Accent6 11 4 2_PNF Disclosure Summary 063011" xfId="21351"/>
    <cellStyle name="20% - Accent6 11 4 3" xfId="21352"/>
    <cellStyle name="20% - Accent6 11 4 3 2" xfId="21353"/>
    <cellStyle name="20% - Accent6 11 4 3 2 2" xfId="21354"/>
    <cellStyle name="20% - Accent6 11 4 3 3" xfId="21355"/>
    <cellStyle name="20% - Accent6 11 4 4" xfId="21356"/>
    <cellStyle name="20% - Accent6 11 4 4 2" xfId="21357"/>
    <cellStyle name="20% - Accent6 11 4 4 2 2" xfId="21358"/>
    <cellStyle name="20% - Accent6 11 4 4 3" xfId="21359"/>
    <cellStyle name="20% - Accent6 11 4 5" xfId="21360"/>
    <cellStyle name="20% - Accent6 11 4 5 2" xfId="21361"/>
    <cellStyle name="20% - Accent6 11 4 6" xfId="21362"/>
    <cellStyle name="20% - Accent6 11 4 7" xfId="21363"/>
    <cellStyle name="20% - Accent6 11 4 8" xfId="21364"/>
    <cellStyle name="20% - Accent6 11 4 9" xfId="21365"/>
    <cellStyle name="20% - Accent6 11 4_PNF Disclosure Summary 063011" xfId="21366"/>
    <cellStyle name="20% - Accent6 11 5" xfId="21367"/>
    <cellStyle name="20% - Accent6 11 5 10" xfId="21368"/>
    <cellStyle name="20% - Accent6 11 5 11" xfId="21369"/>
    <cellStyle name="20% - Accent6 11 5 12" xfId="21370"/>
    <cellStyle name="20% - Accent6 11 5 13" xfId="21371"/>
    <cellStyle name="20% - Accent6 11 5 14" xfId="21372"/>
    <cellStyle name="20% - Accent6 11 5 15" xfId="21373"/>
    <cellStyle name="20% - Accent6 11 5 16" xfId="21374"/>
    <cellStyle name="20% - Accent6 11 5 2" xfId="21375"/>
    <cellStyle name="20% - Accent6 11 5 2 10" xfId="21376"/>
    <cellStyle name="20% - Accent6 11 5 2 11" xfId="21377"/>
    <cellStyle name="20% - Accent6 11 5 2 12" xfId="21378"/>
    <cellStyle name="20% - Accent6 11 5 2 13" xfId="21379"/>
    <cellStyle name="20% - Accent6 11 5 2 14" xfId="21380"/>
    <cellStyle name="20% - Accent6 11 5 2 15" xfId="21381"/>
    <cellStyle name="20% - Accent6 11 5 2 2" xfId="21382"/>
    <cellStyle name="20% - Accent6 11 5 2 2 2" xfId="21383"/>
    <cellStyle name="20% - Accent6 11 5 2 2 2 2" xfId="21384"/>
    <cellStyle name="20% - Accent6 11 5 2 2 3" xfId="21385"/>
    <cellStyle name="20% - Accent6 11 5 2 3" xfId="21386"/>
    <cellStyle name="20% - Accent6 11 5 2 3 2" xfId="21387"/>
    <cellStyle name="20% - Accent6 11 5 2 3 2 2" xfId="21388"/>
    <cellStyle name="20% - Accent6 11 5 2 3 3" xfId="21389"/>
    <cellStyle name="20% - Accent6 11 5 2 4" xfId="21390"/>
    <cellStyle name="20% - Accent6 11 5 2 4 2" xfId="21391"/>
    <cellStyle name="20% - Accent6 11 5 2 5" xfId="21392"/>
    <cellStyle name="20% - Accent6 11 5 2 6" xfId="21393"/>
    <cellStyle name="20% - Accent6 11 5 2 7" xfId="21394"/>
    <cellStyle name="20% - Accent6 11 5 2 8" xfId="21395"/>
    <cellStyle name="20% - Accent6 11 5 2 9" xfId="21396"/>
    <cellStyle name="20% - Accent6 11 5 2_PNF Disclosure Summary 063011" xfId="21397"/>
    <cellStyle name="20% - Accent6 11 5 3" xfId="21398"/>
    <cellStyle name="20% - Accent6 11 5 3 2" xfId="21399"/>
    <cellStyle name="20% - Accent6 11 5 3 2 2" xfId="21400"/>
    <cellStyle name="20% - Accent6 11 5 3 3" xfId="21401"/>
    <cellStyle name="20% - Accent6 11 5 4" xfId="21402"/>
    <cellStyle name="20% - Accent6 11 5 4 2" xfId="21403"/>
    <cellStyle name="20% - Accent6 11 5 4 2 2" xfId="21404"/>
    <cellStyle name="20% - Accent6 11 5 4 3" xfId="21405"/>
    <cellStyle name="20% - Accent6 11 5 5" xfId="21406"/>
    <cellStyle name="20% - Accent6 11 5 5 2" xfId="21407"/>
    <cellStyle name="20% - Accent6 11 5 6" xfId="21408"/>
    <cellStyle name="20% - Accent6 11 5 7" xfId="21409"/>
    <cellStyle name="20% - Accent6 11 5 8" xfId="21410"/>
    <cellStyle name="20% - Accent6 11 5 9" xfId="21411"/>
    <cellStyle name="20% - Accent6 11 5_PNF Disclosure Summary 063011" xfId="21412"/>
    <cellStyle name="20% - Accent6 11 6" xfId="21413"/>
    <cellStyle name="20% - Accent6 11 6 10" xfId="21414"/>
    <cellStyle name="20% - Accent6 11 6 11" xfId="21415"/>
    <cellStyle name="20% - Accent6 11 6 12" xfId="21416"/>
    <cellStyle name="20% - Accent6 11 6 13" xfId="21417"/>
    <cellStyle name="20% - Accent6 11 6 14" xfId="21418"/>
    <cellStyle name="20% - Accent6 11 6 15" xfId="21419"/>
    <cellStyle name="20% - Accent6 11 6 16" xfId="21420"/>
    <cellStyle name="20% - Accent6 11 6 2" xfId="21421"/>
    <cellStyle name="20% - Accent6 11 6 2 10" xfId="21422"/>
    <cellStyle name="20% - Accent6 11 6 2 11" xfId="21423"/>
    <cellStyle name="20% - Accent6 11 6 2 12" xfId="21424"/>
    <cellStyle name="20% - Accent6 11 6 2 13" xfId="21425"/>
    <cellStyle name="20% - Accent6 11 6 2 14" xfId="21426"/>
    <cellStyle name="20% - Accent6 11 6 2 15" xfId="21427"/>
    <cellStyle name="20% - Accent6 11 6 2 2" xfId="21428"/>
    <cellStyle name="20% - Accent6 11 6 2 2 2" xfId="21429"/>
    <cellStyle name="20% - Accent6 11 6 2 2 2 2" xfId="21430"/>
    <cellStyle name="20% - Accent6 11 6 2 2 3" xfId="21431"/>
    <cellStyle name="20% - Accent6 11 6 2 3" xfId="21432"/>
    <cellStyle name="20% - Accent6 11 6 2 3 2" xfId="21433"/>
    <cellStyle name="20% - Accent6 11 6 2 3 2 2" xfId="21434"/>
    <cellStyle name="20% - Accent6 11 6 2 3 3" xfId="21435"/>
    <cellStyle name="20% - Accent6 11 6 2 4" xfId="21436"/>
    <cellStyle name="20% - Accent6 11 6 2 4 2" xfId="21437"/>
    <cellStyle name="20% - Accent6 11 6 2 5" xfId="21438"/>
    <cellStyle name="20% - Accent6 11 6 2 6" xfId="21439"/>
    <cellStyle name="20% - Accent6 11 6 2 7" xfId="21440"/>
    <cellStyle name="20% - Accent6 11 6 2 8" xfId="21441"/>
    <cellStyle name="20% - Accent6 11 6 2 9" xfId="21442"/>
    <cellStyle name="20% - Accent6 11 6 2_PNF Disclosure Summary 063011" xfId="21443"/>
    <cellStyle name="20% - Accent6 11 6 3" xfId="21444"/>
    <cellStyle name="20% - Accent6 11 6 3 2" xfId="21445"/>
    <cellStyle name="20% - Accent6 11 6 3 2 2" xfId="21446"/>
    <cellStyle name="20% - Accent6 11 6 3 3" xfId="21447"/>
    <cellStyle name="20% - Accent6 11 6 4" xfId="21448"/>
    <cellStyle name="20% - Accent6 11 6 4 2" xfId="21449"/>
    <cellStyle name="20% - Accent6 11 6 4 2 2" xfId="21450"/>
    <cellStyle name="20% - Accent6 11 6 4 3" xfId="21451"/>
    <cellStyle name="20% - Accent6 11 6 5" xfId="21452"/>
    <cellStyle name="20% - Accent6 11 6 5 2" xfId="21453"/>
    <cellStyle name="20% - Accent6 11 6 6" xfId="21454"/>
    <cellStyle name="20% - Accent6 11 6 7" xfId="21455"/>
    <cellStyle name="20% - Accent6 11 6 8" xfId="21456"/>
    <cellStyle name="20% - Accent6 11 6 9" xfId="21457"/>
    <cellStyle name="20% - Accent6 11 6_PNF Disclosure Summary 063011" xfId="21458"/>
    <cellStyle name="20% - Accent6 11 7" xfId="21459"/>
    <cellStyle name="20% - Accent6 11 7 10" xfId="21460"/>
    <cellStyle name="20% - Accent6 11 7 11" xfId="21461"/>
    <cellStyle name="20% - Accent6 11 7 12" xfId="21462"/>
    <cellStyle name="20% - Accent6 11 7 13" xfId="21463"/>
    <cellStyle name="20% - Accent6 11 7 14" xfId="21464"/>
    <cellStyle name="20% - Accent6 11 7 15" xfId="21465"/>
    <cellStyle name="20% - Accent6 11 7 16" xfId="21466"/>
    <cellStyle name="20% - Accent6 11 7 2" xfId="21467"/>
    <cellStyle name="20% - Accent6 11 7 2 10" xfId="21468"/>
    <cellStyle name="20% - Accent6 11 7 2 11" xfId="21469"/>
    <cellStyle name="20% - Accent6 11 7 2 12" xfId="21470"/>
    <cellStyle name="20% - Accent6 11 7 2 13" xfId="21471"/>
    <cellStyle name="20% - Accent6 11 7 2 14" xfId="21472"/>
    <cellStyle name="20% - Accent6 11 7 2 15" xfId="21473"/>
    <cellStyle name="20% - Accent6 11 7 2 2" xfId="21474"/>
    <cellStyle name="20% - Accent6 11 7 2 2 2" xfId="21475"/>
    <cellStyle name="20% - Accent6 11 7 2 2 2 2" xfId="21476"/>
    <cellStyle name="20% - Accent6 11 7 2 2 3" xfId="21477"/>
    <cellStyle name="20% - Accent6 11 7 2 3" xfId="21478"/>
    <cellStyle name="20% - Accent6 11 7 2 3 2" xfId="21479"/>
    <cellStyle name="20% - Accent6 11 7 2 3 2 2" xfId="21480"/>
    <cellStyle name="20% - Accent6 11 7 2 3 3" xfId="21481"/>
    <cellStyle name="20% - Accent6 11 7 2 4" xfId="21482"/>
    <cellStyle name="20% - Accent6 11 7 2 4 2" xfId="21483"/>
    <cellStyle name="20% - Accent6 11 7 2 5" xfId="21484"/>
    <cellStyle name="20% - Accent6 11 7 2 6" xfId="21485"/>
    <cellStyle name="20% - Accent6 11 7 2 7" xfId="21486"/>
    <cellStyle name="20% - Accent6 11 7 2 8" xfId="21487"/>
    <cellStyle name="20% - Accent6 11 7 2 9" xfId="21488"/>
    <cellStyle name="20% - Accent6 11 7 2_PNF Disclosure Summary 063011" xfId="21489"/>
    <cellStyle name="20% - Accent6 11 7 3" xfId="21490"/>
    <cellStyle name="20% - Accent6 11 7 3 2" xfId="21491"/>
    <cellStyle name="20% - Accent6 11 7 3 2 2" xfId="21492"/>
    <cellStyle name="20% - Accent6 11 7 3 3" xfId="21493"/>
    <cellStyle name="20% - Accent6 11 7 4" xfId="21494"/>
    <cellStyle name="20% - Accent6 11 7 4 2" xfId="21495"/>
    <cellStyle name="20% - Accent6 11 7 4 2 2" xfId="21496"/>
    <cellStyle name="20% - Accent6 11 7 4 3" xfId="21497"/>
    <cellStyle name="20% - Accent6 11 7 5" xfId="21498"/>
    <cellStyle name="20% - Accent6 11 7 5 2" xfId="21499"/>
    <cellStyle name="20% - Accent6 11 7 6" xfId="21500"/>
    <cellStyle name="20% - Accent6 11 7 7" xfId="21501"/>
    <cellStyle name="20% - Accent6 11 7 8" xfId="21502"/>
    <cellStyle name="20% - Accent6 11 7 9" xfId="21503"/>
    <cellStyle name="20% - Accent6 11 7_PNF Disclosure Summary 063011" xfId="21504"/>
    <cellStyle name="20% - Accent6 11 8" xfId="21505"/>
    <cellStyle name="20% - Accent6 11 8 10" xfId="21506"/>
    <cellStyle name="20% - Accent6 11 8 11" xfId="21507"/>
    <cellStyle name="20% - Accent6 11 8 12" xfId="21508"/>
    <cellStyle name="20% - Accent6 11 8 13" xfId="21509"/>
    <cellStyle name="20% - Accent6 11 8 14" xfId="21510"/>
    <cellStyle name="20% - Accent6 11 8 15" xfId="21511"/>
    <cellStyle name="20% - Accent6 11 8 2" xfId="21512"/>
    <cellStyle name="20% - Accent6 11 8 2 2" xfId="21513"/>
    <cellStyle name="20% - Accent6 11 8 2 2 2" xfId="21514"/>
    <cellStyle name="20% - Accent6 11 8 2 3" xfId="21515"/>
    <cellStyle name="20% - Accent6 11 8 3" xfId="21516"/>
    <cellStyle name="20% - Accent6 11 8 3 2" xfId="21517"/>
    <cellStyle name="20% - Accent6 11 8 3 2 2" xfId="21518"/>
    <cellStyle name="20% - Accent6 11 8 3 3" xfId="21519"/>
    <cellStyle name="20% - Accent6 11 8 4" xfId="21520"/>
    <cellStyle name="20% - Accent6 11 8 4 2" xfId="21521"/>
    <cellStyle name="20% - Accent6 11 8 5" xfId="21522"/>
    <cellStyle name="20% - Accent6 11 8 6" xfId="21523"/>
    <cellStyle name="20% - Accent6 11 8 7" xfId="21524"/>
    <cellStyle name="20% - Accent6 11 8 8" xfId="21525"/>
    <cellStyle name="20% - Accent6 11 8 9" xfId="21526"/>
    <cellStyle name="20% - Accent6 11 8_PNF Disclosure Summary 063011" xfId="21527"/>
    <cellStyle name="20% - Accent6 11 9" xfId="21528"/>
    <cellStyle name="20% - Accent6 11 9 2" xfId="21529"/>
    <cellStyle name="20% - Accent6 11 9 2 2" xfId="21530"/>
    <cellStyle name="20% - Accent6 11 9 3" xfId="21531"/>
    <cellStyle name="20% - Accent6 11_PNF Disclosure Summary 063011" xfId="21532"/>
    <cellStyle name="20% - Accent6 12" xfId="21533"/>
    <cellStyle name="20% - Accent6 12 10" xfId="21534"/>
    <cellStyle name="20% - Accent6 12 10 2" xfId="21535"/>
    <cellStyle name="20% - Accent6 12 10 2 2" xfId="21536"/>
    <cellStyle name="20% - Accent6 12 10 3" xfId="21537"/>
    <cellStyle name="20% - Accent6 12 11" xfId="21538"/>
    <cellStyle name="20% - Accent6 12 11 2" xfId="21539"/>
    <cellStyle name="20% - Accent6 12 12" xfId="21540"/>
    <cellStyle name="20% - Accent6 12 13" xfId="21541"/>
    <cellStyle name="20% - Accent6 12 14" xfId="21542"/>
    <cellStyle name="20% - Accent6 12 15" xfId="21543"/>
    <cellStyle name="20% - Accent6 12 16" xfId="21544"/>
    <cellStyle name="20% - Accent6 12 17" xfId="21545"/>
    <cellStyle name="20% - Accent6 12 18" xfId="21546"/>
    <cellStyle name="20% - Accent6 12 19" xfId="21547"/>
    <cellStyle name="20% - Accent6 12 2" xfId="21548"/>
    <cellStyle name="20% - Accent6 12 2 10" xfId="21549"/>
    <cellStyle name="20% - Accent6 12 2 11" xfId="21550"/>
    <cellStyle name="20% - Accent6 12 2 12" xfId="21551"/>
    <cellStyle name="20% - Accent6 12 2 13" xfId="21552"/>
    <cellStyle name="20% - Accent6 12 2 14" xfId="21553"/>
    <cellStyle name="20% - Accent6 12 2 15" xfId="21554"/>
    <cellStyle name="20% - Accent6 12 2 16" xfId="21555"/>
    <cellStyle name="20% - Accent6 12 2 2" xfId="21556"/>
    <cellStyle name="20% - Accent6 12 2 2 10" xfId="21557"/>
    <cellStyle name="20% - Accent6 12 2 2 11" xfId="21558"/>
    <cellStyle name="20% - Accent6 12 2 2 12" xfId="21559"/>
    <cellStyle name="20% - Accent6 12 2 2 13" xfId="21560"/>
    <cellStyle name="20% - Accent6 12 2 2 14" xfId="21561"/>
    <cellStyle name="20% - Accent6 12 2 2 15" xfId="21562"/>
    <cellStyle name="20% - Accent6 12 2 2 2" xfId="21563"/>
    <cellStyle name="20% - Accent6 12 2 2 2 2" xfId="21564"/>
    <cellStyle name="20% - Accent6 12 2 2 2 2 2" xfId="21565"/>
    <cellStyle name="20% - Accent6 12 2 2 2 3" xfId="21566"/>
    <cellStyle name="20% - Accent6 12 2 2 3" xfId="21567"/>
    <cellStyle name="20% - Accent6 12 2 2 3 2" xfId="21568"/>
    <cellStyle name="20% - Accent6 12 2 2 3 2 2" xfId="21569"/>
    <cellStyle name="20% - Accent6 12 2 2 3 3" xfId="21570"/>
    <cellStyle name="20% - Accent6 12 2 2 4" xfId="21571"/>
    <cellStyle name="20% - Accent6 12 2 2 4 2" xfId="21572"/>
    <cellStyle name="20% - Accent6 12 2 2 5" xfId="21573"/>
    <cellStyle name="20% - Accent6 12 2 2 6" xfId="21574"/>
    <cellStyle name="20% - Accent6 12 2 2 7" xfId="21575"/>
    <cellStyle name="20% - Accent6 12 2 2 8" xfId="21576"/>
    <cellStyle name="20% - Accent6 12 2 2 9" xfId="21577"/>
    <cellStyle name="20% - Accent6 12 2 2_PNF Disclosure Summary 063011" xfId="21578"/>
    <cellStyle name="20% - Accent6 12 2 3" xfId="21579"/>
    <cellStyle name="20% - Accent6 12 2 3 2" xfId="21580"/>
    <cellStyle name="20% - Accent6 12 2 3 2 2" xfId="21581"/>
    <cellStyle name="20% - Accent6 12 2 3 3" xfId="21582"/>
    <cellStyle name="20% - Accent6 12 2 4" xfId="21583"/>
    <cellStyle name="20% - Accent6 12 2 4 2" xfId="21584"/>
    <cellStyle name="20% - Accent6 12 2 4 2 2" xfId="21585"/>
    <cellStyle name="20% - Accent6 12 2 4 3" xfId="21586"/>
    <cellStyle name="20% - Accent6 12 2 5" xfId="21587"/>
    <cellStyle name="20% - Accent6 12 2 5 2" xfId="21588"/>
    <cellStyle name="20% - Accent6 12 2 6" xfId="21589"/>
    <cellStyle name="20% - Accent6 12 2 7" xfId="21590"/>
    <cellStyle name="20% - Accent6 12 2 8" xfId="21591"/>
    <cellStyle name="20% - Accent6 12 2 9" xfId="21592"/>
    <cellStyle name="20% - Accent6 12 2_PNF Disclosure Summary 063011" xfId="21593"/>
    <cellStyle name="20% - Accent6 12 20" xfId="21594"/>
    <cellStyle name="20% - Accent6 12 21" xfId="21595"/>
    <cellStyle name="20% - Accent6 12 22" xfId="21596"/>
    <cellStyle name="20% - Accent6 12 3" xfId="21597"/>
    <cellStyle name="20% - Accent6 12 3 10" xfId="21598"/>
    <cellStyle name="20% - Accent6 12 3 11" xfId="21599"/>
    <cellStyle name="20% - Accent6 12 3 12" xfId="21600"/>
    <cellStyle name="20% - Accent6 12 3 13" xfId="21601"/>
    <cellStyle name="20% - Accent6 12 3 14" xfId="21602"/>
    <cellStyle name="20% - Accent6 12 3 15" xfId="21603"/>
    <cellStyle name="20% - Accent6 12 3 16" xfId="21604"/>
    <cellStyle name="20% - Accent6 12 3 2" xfId="21605"/>
    <cellStyle name="20% - Accent6 12 3 2 10" xfId="21606"/>
    <cellStyle name="20% - Accent6 12 3 2 11" xfId="21607"/>
    <cellStyle name="20% - Accent6 12 3 2 12" xfId="21608"/>
    <cellStyle name="20% - Accent6 12 3 2 13" xfId="21609"/>
    <cellStyle name="20% - Accent6 12 3 2 14" xfId="21610"/>
    <cellStyle name="20% - Accent6 12 3 2 15" xfId="21611"/>
    <cellStyle name="20% - Accent6 12 3 2 2" xfId="21612"/>
    <cellStyle name="20% - Accent6 12 3 2 2 2" xfId="21613"/>
    <cellStyle name="20% - Accent6 12 3 2 2 2 2" xfId="21614"/>
    <cellStyle name="20% - Accent6 12 3 2 2 3" xfId="21615"/>
    <cellStyle name="20% - Accent6 12 3 2 3" xfId="21616"/>
    <cellStyle name="20% - Accent6 12 3 2 3 2" xfId="21617"/>
    <cellStyle name="20% - Accent6 12 3 2 3 2 2" xfId="21618"/>
    <cellStyle name="20% - Accent6 12 3 2 3 3" xfId="21619"/>
    <cellStyle name="20% - Accent6 12 3 2 4" xfId="21620"/>
    <cellStyle name="20% - Accent6 12 3 2 4 2" xfId="21621"/>
    <cellStyle name="20% - Accent6 12 3 2 5" xfId="21622"/>
    <cellStyle name="20% - Accent6 12 3 2 6" xfId="21623"/>
    <cellStyle name="20% - Accent6 12 3 2 7" xfId="21624"/>
    <cellStyle name="20% - Accent6 12 3 2 8" xfId="21625"/>
    <cellStyle name="20% - Accent6 12 3 2 9" xfId="21626"/>
    <cellStyle name="20% - Accent6 12 3 2_PNF Disclosure Summary 063011" xfId="21627"/>
    <cellStyle name="20% - Accent6 12 3 3" xfId="21628"/>
    <cellStyle name="20% - Accent6 12 3 3 2" xfId="21629"/>
    <cellStyle name="20% - Accent6 12 3 3 2 2" xfId="21630"/>
    <cellStyle name="20% - Accent6 12 3 3 3" xfId="21631"/>
    <cellStyle name="20% - Accent6 12 3 4" xfId="21632"/>
    <cellStyle name="20% - Accent6 12 3 4 2" xfId="21633"/>
    <cellStyle name="20% - Accent6 12 3 4 2 2" xfId="21634"/>
    <cellStyle name="20% - Accent6 12 3 4 3" xfId="21635"/>
    <cellStyle name="20% - Accent6 12 3 5" xfId="21636"/>
    <cellStyle name="20% - Accent6 12 3 5 2" xfId="21637"/>
    <cellStyle name="20% - Accent6 12 3 6" xfId="21638"/>
    <cellStyle name="20% - Accent6 12 3 7" xfId="21639"/>
    <cellStyle name="20% - Accent6 12 3 8" xfId="21640"/>
    <cellStyle name="20% - Accent6 12 3 9" xfId="21641"/>
    <cellStyle name="20% - Accent6 12 3_PNF Disclosure Summary 063011" xfId="21642"/>
    <cellStyle name="20% - Accent6 12 4" xfId="21643"/>
    <cellStyle name="20% - Accent6 12 4 10" xfId="21644"/>
    <cellStyle name="20% - Accent6 12 4 11" xfId="21645"/>
    <cellStyle name="20% - Accent6 12 4 12" xfId="21646"/>
    <cellStyle name="20% - Accent6 12 4 13" xfId="21647"/>
    <cellStyle name="20% - Accent6 12 4 14" xfId="21648"/>
    <cellStyle name="20% - Accent6 12 4 15" xfId="21649"/>
    <cellStyle name="20% - Accent6 12 4 16" xfId="21650"/>
    <cellStyle name="20% - Accent6 12 4 2" xfId="21651"/>
    <cellStyle name="20% - Accent6 12 4 2 10" xfId="21652"/>
    <cellStyle name="20% - Accent6 12 4 2 11" xfId="21653"/>
    <cellStyle name="20% - Accent6 12 4 2 12" xfId="21654"/>
    <cellStyle name="20% - Accent6 12 4 2 13" xfId="21655"/>
    <cellStyle name="20% - Accent6 12 4 2 14" xfId="21656"/>
    <cellStyle name="20% - Accent6 12 4 2 15" xfId="21657"/>
    <cellStyle name="20% - Accent6 12 4 2 2" xfId="21658"/>
    <cellStyle name="20% - Accent6 12 4 2 2 2" xfId="21659"/>
    <cellStyle name="20% - Accent6 12 4 2 2 2 2" xfId="21660"/>
    <cellStyle name="20% - Accent6 12 4 2 2 3" xfId="21661"/>
    <cellStyle name="20% - Accent6 12 4 2 3" xfId="21662"/>
    <cellStyle name="20% - Accent6 12 4 2 3 2" xfId="21663"/>
    <cellStyle name="20% - Accent6 12 4 2 3 2 2" xfId="21664"/>
    <cellStyle name="20% - Accent6 12 4 2 3 3" xfId="21665"/>
    <cellStyle name="20% - Accent6 12 4 2 4" xfId="21666"/>
    <cellStyle name="20% - Accent6 12 4 2 4 2" xfId="21667"/>
    <cellStyle name="20% - Accent6 12 4 2 5" xfId="21668"/>
    <cellStyle name="20% - Accent6 12 4 2 6" xfId="21669"/>
    <cellStyle name="20% - Accent6 12 4 2 7" xfId="21670"/>
    <cellStyle name="20% - Accent6 12 4 2 8" xfId="21671"/>
    <cellStyle name="20% - Accent6 12 4 2 9" xfId="21672"/>
    <cellStyle name="20% - Accent6 12 4 2_PNF Disclosure Summary 063011" xfId="21673"/>
    <cellStyle name="20% - Accent6 12 4 3" xfId="21674"/>
    <cellStyle name="20% - Accent6 12 4 3 2" xfId="21675"/>
    <cellStyle name="20% - Accent6 12 4 3 2 2" xfId="21676"/>
    <cellStyle name="20% - Accent6 12 4 3 3" xfId="21677"/>
    <cellStyle name="20% - Accent6 12 4 4" xfId="21678"/>
    <cellStyle name="20% - Accent6 12 4 4 2" xfId="21679"/>
    <cellStyle name="20% - Accent6 12 4 4 2 2" xfId="21680"/>
    <cellStyle name="20% - Accent6 12 4 4 3" xfId="21681"/>
    <cellStyle name="20% - Accent6 12 4 5" xfId="21682"/>
    <cellStyle name="20% - Accent6 12 4 5 2" xfId="21683"/>
    <cellStyle name="20% - Accent6 12 4 6" xfId="21684"/>
    <cellStyle name="20% - Accent6 12 4 7" xfId="21685"/>
    <cellStyle name="20% - Accent6 12 4 8" xfId="21686"/>
    <cellStyle name="20% - Accent6 12 4 9" xfId="21687"/>
    <cellStyle name="20% - Accent6 12 4_PNF Disclosure Summary 063011" xfId="21688"/>
    <cellStyle name="20% - Accent6 12 5" xfId="21689"/>
    <cellStyle name="20% - Accent6 12 5 10" xfId="21690"/>
    <cellStyle name="20% - Accent6 12 5 11" xfId="21691"/>
    <cellStyle name="20% - Accent6 12 5 12" xfId="21692"/>
    <cellStyle name="20% - Accent6 12 5 13" xfId="21693"/>
    <cellStyle name="20% - Accent6 12 5 14" xfId="21694"/>
    <cellStyle name="20% - Accent6 12 5 15" xfId="21695"/>
    <cellStyle name="20% - Accent6 12 5 16" xfId="21696"/>
    <cellStyle name="20% - Accent6 12 5 2" xfId="21697"/>
    <cellStyle name="20% - Accent6 12 5 2 10" xfId="21698"/>
    <cellStyle name="20% - Accent6 12 5 2 11" xfId="21699"/>
    <cellStyle name="20% - Accent6 12 5 2 12" xfId="21700"/>
    <cellStyle name="20% - Accent6 12 5 2 13" xfId="21701"/>
    <cellStyle name="20% - Accent6 12 5 2 14" xfId="21702"/>
    <cellStyle name="20% - Accent6 12 5 2 15" xfId="21703"/>
    <cellStyle name="20% - Accent6 12 5 2 2" xfId="21704"/>
    <cellStyle name="20% - Accent6 12 5 2 2 2" xfId="21705"/>
    <cellStyle name="20% - Accent6 12 5 2 2 2 2" xfId="21706"/>
    <cellStyle name="20% - Accent6 12 5 2 2 3" xfId="21707"/>
    <cellStyle name="20% - Accent6 12 5 2 3" xfId="21708"/>
    <cellStyle name="20% - Accent6 12 5 2 3 2" xfId="21709"/>
    <cellStyle name="20% - Accent6 12 5 2 3 2 2" xfId="21710"/>
    <cellStyle name="20% - Accent6 12 5 2 3 3" xfId="21711"/>
    <cellStyle name="20% - Accent6 12 5 2 4" xfId="21712"/>
    <cellStyle name="20% - Accent6 12 5 2 4 2" xfId="21713"/>
    <cellStyle name="20% - Accent6 12 5 2 5" xfId="21714"/>
    <cellStyle name="20% - Accent6 12 5 2 6" xfId="21715"/>
    <cellStyle name="20% - Accent6 12 5 2 7" xfId="21716"/>
    <cellStyle name="20% - Accent6 12 5 2 8" xfId="21717"/>
    <cellStyle name="20% - Accent6 12 5 2 9" xfId="21718"/>
    <cellStyle name="20% - Accent6 12 5 2_PNF Disclosure Summary 063011" xfId="21719"/>
    <cellStyle name="20% - Accent6 12 5 3" xfId="21720"/>
    <cellStyle name="20% - Accent6 12 5 3 2" xfId="21721"/>
    <cellStyle name="20% - Accent6 12 5 3 2 2" xfId="21722"/>
    <cellStyle name="20% - Accent6 12 5 3 3" xfId="21723"/>
    <cellStyle name="20% - Accent6 12 5 4" xfId="21724"/>
    <cellStyle name="20% - Accent6 12 5 4 2" xfId="21725"/>
    <cellStyle name="20% - Accent6 12 5 4 2 2" xfId="21726"/>
    <cellStyle name="20% - Accent6 12 5 4 3" xfId="21727"/>
    <cellStyle name="20% - Accent6 12 5 5" xfId="21728"/>
    <cellStyle name="20% - Accent6 12 5 5 2" xfId="21729"/>
    <cellStyle name="20% - Accent6 12 5 6" xfId="21730"/>
    <cellStyle name="20% - Accent6 12 5 7" xfId="21731"/>
    <cellStyle name="20% - Accent6 12 5 8" xfId="21732"/>
    <cellStyle name="20% - Accent6 12 5 9" xfId="21733"/>
    <cellStyle name="20% - Accent6 12 5_PNF Disclosure Summary 063011" xfId="21734"/>
    <cellStyle name="20% - Accent6 12 6" xfId="21735"/>
    <cellStyle name="20% - Accent6 12 6 10" xfId="21736"/>
    <cellStyle name="20% - Accent6 12 6 11" xfId="21737"/>
    <cellStyle name="20% - Accent6 12 6 12" xfId="21738"/>
    <cellStyle name="20% - Accent6 12 6 13" xfId="21739"/>
    <cellStyle name="20% - Accent6 12 6 14" xfId="21740"/>
    <cellStyle name="20% - Accent6 12 6 15" xfId="21741"/>
    <cellStyle name="20% - Accent6 12 6 16" xfId="21742"/>
    <cellStyle name="20% - Accent6 12 6 2" xfId="21743"/>
    <cellStyle name="20% - Accent6 12 6 2 10" xfId="21744"/>
    <cellStyle name="20% - Accent6 12 6 2 11" xfId="21745"/>
    <cellStyle name="20% - Accent6 12 6 2 12" xfId="21746"/>
    <cellStyle name="20% - Accent6 12 6 2 13" xfId="21747"/>
    <cellStyle name="20% - Accent6 12 6 2 14" xfId="21748"/>
    <cellStyle name="20% - Accent6 12 6 2 15" xfId="21749"/>
    <cellStyle name="20% - Accent6 12 6 2 2" xfId="21750"/>
    <cellStyle name="20% - Accent6 12 6 2 2 2" xfId="21751"/>
    <cellStyle name="20% - Accent6 12 6 2 2 2 2" xfId="21752"/>
    <cellStyle name="20% - Accent6 12 6 2 2 3" xfId="21753"/>
    <cellStyle name="20% - Accent6 12 6 2 3" xfId="21754"/>
    <cellStyle name="20% - Accent6 12 6 2 3 2" xfId="21755"/>
    <cellStyle name="20% - Accent6 12 6 2 3 2 2" xfId="21756"/>
    <cellStyle name="20% - Accent6 12 6 2 3 3" xfId="21757"/>
    <cellStyle name="20% - Accent6 12 6 2 4" xfId="21758"/>
    <cellStyle name="20% - Accent6 12 6 2 4 2" xfId="21759"/>
    <cellStyle name="20% - Accent6 12 6 2 5" xfId="21760"/>
    <cellStyle name="20% - Accent6 12 6 2 6" xfId="21761"/>
    <cellStyle name="20% - Accent6 12 6 2 7" xfId="21762"/>
    <cellStyle name="20% - Accent6 12 6 2 8" xfId="21763"/>
    <cellStyle name="20% - Accent6 12 6 2 9" xfId="21764"/>
    <cellStyle name="20% - Accent6 12 6 2_PNF Disclosure Summary 063011" xfId="21765"/>
    <cellStyle name="20% - Accent6 12 6 3" xfId="21766"/>
    <cellStyle name="20% - Accent6 12 6 3 2" xfId="21767"/>
    <cellStyle name="20% - Accent6 12 6 3 2 2" xfId="21768"/>
    <cellStyle name="20% - Accent6 12 6 3 3" xfId="21769"/>
    <cellStyle name="20% - Accent6 12 6 4" xfId="21770"/>
    <cellStyle name="20% - Accent6 12 6 4 2" xfId="21771"/>
    <cellStyle name="20% - Accent6 12 6 4 2 2" xfId="21772"/>
    <cellStyle name="20% - Accent6 12 6 4 3" xfId="21773"/>
    <cellStyle name="20% - Accent6 12 6 5" xfId="21774"/>
    <cellStyle name="20% - Accent6 12 6 5 2" xfId="21775"/>
    <cellStyle name="20% - Accent6 12 6 6" xfId="21776"/>
    <cellStyle name="20% - Accent6 12 6 7" xfId="21777"/>
    <cellStyle name="20% - Accent6 12 6 8" xfId="21778"/>
    <cellStyle name="20% - Accent6 12 6 9" xfId="21779"/>
    <cellStyle name="20% - Accent6 12 6_PNF Disclosure Summary 063011" xfId="21780"/>
    <cellStyle name="20% - Accent6 12 7" xfId="21781"/>
    <cellStyle name="20% - Accent6 12 7 10" xfId="21782"/>
    <cellStyle name="20% - Accent6 12 7 11" xfId="21783"/>
    <cellStyle name="20% - Accent6 12 7 12" xfId="21784"/>
    <cellStyle name="20% - Accent6 12 7 13" xfId="21785"/>
    <cellStyle name="20% - Accent6 12 7 14" xfId="21786"/>
    <cellStyle name="20% - Accent6 12 7 15" xfId="21787"/>
    <cellStyle name="20% - Accent6 12 7 16" xfId="21788"/>
    <cellStyle name="20% - Accent6 12 7 2" xfId="21789"/>
    <cellStyle name="20% - Accent6 12 7 2 10" xfId="21790"/>
    <cellStyle name="20% - Accent6 12 7 2 11" xfId="21791"/>
    <cellStyle name="20% - Accent6 12 7 2 12" xfId="21792"/>
    <cellStyle name="20% - Accent6 12 7 2 13" xfId="21793"/>
    <cellStyle name="20% - Accent6 12 7 2 14" xfId="21794"/>
    <cellStyle name="20% - Accent6 12 7 2 15" xfId="21795"/>
    <cellStyle name="20% - Accent6 12 7 2 2" xfId="21796"/>
    <cellStyle name="20% - Accent6 12 7 2 2 2" xfId="21797"/>
    <cellStyle name="20% - Accent6 12 7 2 2 2 2" xfId="21798"/>
    <cellStyle name="20% - Accent6 12 7 2 2 3" xfId="21799"/>
    <cellStyle name="20% - Accent6 12 7 2 3" xfId="21800"/>
    <cellStyle name="20% - Accent6 12 7 2 3 2" xfId="21801"/>
    <cellStyle name="20% - Accent6 12 7 2 3 2 2" xfId="21802"/>
    <cellStyle name="20% - Accent6 12 7 2 3 3" xfId="21803"/>
    <cellStyle name="20% - Accent6 12 7 2 4" xfId="21804"/>
    <cellStyle name="20% - Accent6 12 7 2 4 2" xfId="21805"/>
    <cellStyle name="20% - Accent6 12 7 2 5" xfId="21806"/>
    <cellStyle name="20% - Accent6 12 7 2 6" xfId="21807"/>
    <cellStyle name="20% - Accent6 12 7 2 7" xfId="21808"/>
    <cellStyle name="20% - Accent6 12 7 2 8" xfId="21809"/>
    <cellStyle name="20% - Accent6 12 7 2 9" xfId="21810"/>
    <cellStyle name="20% - Accent6 12 7 2_PNF Disclosure Summary 063011" xfId="21811"/>
    <cellStyle name="20% - Accent6 12 7 3" xfId="21812"/>
    <cellStyle name="20% - Accent6 12 7 3 2" xfId="21813"/>
    <cellStyle name="20% - Accent6 12 7 3 2 2" xfId="21814"/>
    <cellStyle name="20% - Accent6 12 7 3 3" xfId="21815"/>
    <cellStyle name="20% - Accent6 12 7 4" xfId="21816"/>
    <cellStyle name="20% - Accent6 12 7 4 2" xfId="21817"/>
    <cellStyle name="20% - Accent6 12 7 4 2 2" xfId="21818"/>
    <cellStyle name="20% - Accent6 12 7 4 3" xfId="21819"/>
    <cellStyle name="20% - Accent6 12 7 5" xfId="21820"/>
    <cellStyle name="20% - Accent6 12 7 5 2" xfId="21821"/>
    <cellStyle name="20% - Accent6 12 7 6" xfId="21822"/>
    <cellStyle name="20% - Accent6 12 7 7" xfId="21823"/>
    <cellStyle name="20% - Accent6 12 7 8" xfId="21824"/>
    <cellStyle name="20% - Accent6 12 7 9" xfId="21825"/>
    <cellStyle name="20% - Accent6 12 7_PNF Disclosure Summary 063011" xfId="21826"/>
    <cellStyle name="20% - Accent6 12 8" xfId="21827"/>
    <cellStyle name="20% - Accent6 12 8 10" xfId="21828"/>
    <cellStyle name="20% - Accent6 12 8 11" xfId="21829"/>
    <cellStyle name="20% - Accent6 12 8 12" xfId="21830"/>
    <cellStyle name="20% - Accent6 12 8 13" xfId="21831"/>
    <cellStyle name="20% - Accent6 12 8 14" xfId="21832"/>
    <cellStyle name="20% - Accent6 12 8 15" xfId="21833"/>
    <cellStyle name="20% - Accent6 12 8 2" xfId="21834"/>
    <cellStyle name="20% - Accent6 12 8 2 2" xfId="21835"/>
    <cellStyle name="20% - Accent6 12 8 2 2 2" xfId="21836"/>
    <cellStyle name="20% - Accent6 12 8 2 3" xfId="21837"/>
    <cellStyle name="20% - Accent6 12 8 3" xfId="21838"/>
    <cellStyle name="20% - Accent6 12 8 3 2" xfId="21839"/>
    <cellStyle name="20% - Accent6 12 8 3 2 2" xfId="21840"/>
    <cellStyle name="20% - Accent6 12 8 3 3" xfId="21841"/>
    <cellStyle name="20% - Accent6 12 8 4" xfId="21842"/>
    <cellStyle name="20% - Accent6 12 8 4 2" xfId="21843"/>
    <cellStyle name="20% - Accent6 12 8 5" xfId="21844"/>
    <cellStyle name="20% - Accent6 12 8 6" xfId="21845"/>
    <cellStyle name="20% - Accent6 12 8 7" xfId="21846"/>
    <cellStyle name="20% - Accent6 12 8 8" xfId="21847"/>
    <cellStyle name="20% - Accent6 12 8 9" xfId="21848"/>
    <cellStyle name="20% - Accent6 12 8_PNF Disclosure Summary 063011" xfId="21849"/>
    <cellStyle name="20% - Accent6 12 9" xfId="21850"/>
    <cellStyle name="20% - Accent6 12 9 2" xfId="21851"/>
    <cellStyle name="20% - Accent6 12 9 2 2" xfId="21852"/>
    <cellStyle name="20% - Accent6 12 9 3" xfId="21853"/>
    <cellStyle name="20% - Accent6 12_PNF Disclosure Summary 063011" xfId="21854"/>
    <cellStyle name="20% - Accent6 13" xfId="21855"/>
    <cellStyle name="20% - Accent6 13 10" xfId="21856"/>
    <cellStyle name="20% - Accent6 13 10 2" xfId="21857"/>
    <cellStyle name="20% - Accent6 13 10 2 2" xfId="21858"/>
    <cellStyle name="20% - Accent6 13 10 3" xfId="21859"/>
    <cellStyle name="20% - Accent6 13 11" xfId="21860"/>
    <cellStyle name="20% - Accent6 13 11 2" xfId="21861"/>
    <cellStyle name="20% - Accent6 13 12" xfId="21862"/>
    <cellStyle name="20% - Accent6 13 13" xfId="21863"/>
    <cellStyle name="20% - Accent6 13 14" xfId="21864"/>
    <cellStyle name="20% - Accent6 13 15" xfId="21865"/>
    <cellStyle name="20% - Accent6 13 16" xfId="21866"/>
    <cellStyle name="20% - Accent6 13 17" xfId="21867"/>
    <cellStyle name="20% - Accent6 13 18" xfId="21868"/>
    <cellStyle name="20% - Accent6 13 19" xfId="21869"/>
    <cellStyle name="20% - Accent6 13 2" xfId="21870"/>
    <cellStyle name="20% - Accent6 13 2 10" xfId="21871"/>
    <cellStyle name="20% - Accent6 13 2 11" xfId="21872"/>
    <cellStyle name="20% - Accent6 13 2 12" xfId="21873"/>
    <cellStyle name="20% - Accent6 13 2 13" xfId="21874"/>
    <cellStyle name="20% - Accent6 13 2 14" xfId="21875"/>
    <cellStyle name="20% - Accent6 13 2 15" xfId="21876"/>
    <cellStyle name="20% - Accent6 13 2 16" xfId="21877"/>
    <cellStyle name="20% - Accent6 13 2 2" xfId="21878"/>
    <cellStyle name="20% - Accent6 13 2 2 10" xfId="21879"/>
    <cellStyle name="20% - Accent6 13 2 2 11" xfId="21880"/>
    <cellStyle name="20% - Accent6 13 2 2 12" xfId="21881"/>
    <cellStyle name="20% - Accent6 13 2 2 13" xfId="21882"/>
    <cellStyle name="20% - Accent6 13 2 2 14" xfId="21883"/>
    <cellStyle name="20% - Accent6 13 2 2 15" xfId="21884"/>
    <cellStyle name="20% - Accent6 13 2 2 2" xfId="21885"/>
    <cellStyle name="20% - Accent6 13 2 2 2 2" xfId="21886"/>
    <cellStyle name="20% - Accent6 13 2 2 2 2 2" xfId="21887"/>
    <cellStyle name="20% - Accent6 13 2 2 2 3" xfId="21888"/>
    <cellStyle name="20% - Accent6 13 2 2 3" xfId="21889"/>
    <cellStyle name="20% - Accent6 13 2 2 3 2" xfId="21890"/>
    <cellStyle name="20% - Accent6 13 2 2 3 2 2" xfId="21891"/>
    <cellStyle name="20% - Accent6 13 2 2 3 3" xfId="21892"/>
    <cellStyle name="20% - Accent6 13 2 2 4" xfId="21893"/>
    <cellStyle name="20% - Accent6 13 2 2 4 2" xfId="21894"/>
    <cellStyle name="20% - Accent6 13 2 2 5" xfId="21895"/>
    <cellStyle name="20% - Accent6 13 2 2 6" xfId="21896"/>
    <cellStyle name="20% - Accent6 13 2 2 7" xfId="21897"/>
    <cellStyle name="20% - Accent6 13 2 2 8" xfId="21898"/>
    <cellStyle name="20% - Accent6 13 2 2 9" xfId="21899"/>
    <cellStyle name="20% - Accent6 13 2 2_PNF Disclosure Summary 063011" xfId="21900"/>
    <cellStyle name="20% - Accent6 13 2 3" xfId="21901"/>
    <cellStyle name="20% - Accent6 13 2 3 2" xfId="21902"/>
    <cellStyle name="20% - Accent6 13 2 3 2 2" xfId="21903"/>
    <cellStyle name="20% - Accent6 13 2 3 3" xfId="21904"/>
    <cellStyle name="20% - Accent6 13 2 4" xfId="21905"/>
    <cellStyle name="20% - Accent6 13 2 4 2" xfId="21906"/>
    <cellStyle name="20% - Accent6 13 2 4 2 2" xfId="21907"/>
    <cellStyle name="20% - Accent6 13 2 4 3" xfId="21908"/>
    <cellStyle name="20% - Accent6 13 2 5" xfId="21909"/>
    <cellStyle name="20% - Accent6 13 2 5 2" xfId="21910"/>
    <cellStyle name="20% - Accent6 13 2 6" xfId="21911"/>
    <cellStyle name="20% - Accent6 13 2 7" xfId="21912"/>
    <cellStyle name="20% - Accent6 13 2 8" xfId="21913"/>
    <cellStyle name="20% - Accent6 13 2 9" xfId="21914"/>
    <cellStyle name="20% - Accent6 13 2_PNF Disclosure Summary 063011" xfId="21915"/>
    <cellStyle name="20% - Accent6 13 20" xfId="21916"/>
    <cellStyle name="20% - Accent6 13 21" xfId="21917"/>
    <cellStyle name="20% - Accent6 13 22" xfId="21918"/>
    <cellStyle name="20% - Accent6 13 3" xfId="21919"/>
    <cellStyle name="20% - Accent6 13 3 10" xfId="21920"/>
    <cellStyle name="20% - Accent6 13 3 11" xfId="21921"/>
    <cellStyle name="20% - Accent6 13 3 12" xfId="21922"/>
    <cellStyle name="20% - Accent6 13 3 13" xfId="21923"/>
    <cellStyle name="20% - Accent6 13 3 14" xfId="21924"/>
    <cellStyle name="20% - Accent6 13 3 15" xfId="21925"/>
    <cellStyle name="20% - Accent6 13 3 16" xfId="21926"/>
    <cellStyle name="20% - Accent6 13 3 2" xfId="21927"/>
    <cellStyle name="20% - Accent6 13 3 2 10" xfId="21928"/>
    <cellStyle name="20% - Accent6 13 3 2 11" xfId="21929"/>
    <cellStyle name="20% - Accent6 13 3 2 12" xfId="21930"/>
    <cellStyle name="20% - Accent6 13 3 2 13" xfId="21931"/>
    <cellStyle name="20% - Accent6 13 3 2 14" xfId="21932"/>
    <cellStyle name="20% - Accent6 13 3 2 15" xfId="21933"/>
    <cellStyle name="20% - Accent6 13 3 2 2" xfId="21934"/>
    <cellStyle name="20% - Accent6 13 3 2 2 2" xfId="21935"/>
    <cellStyle name="20% - Accent6 13 3 2 2 2 2" xfId="21936"/>
    <cellStyle name="20% - Accent6 13 3 2 2 3" xfId="21937"/>
    <cellStyle name="20% - Accent6 13 3 2 3" xfId="21938"/>
    <cellStyle name="20% - Accent6 13 3 2 3 2" xfId="21939"/>
    <cellStyle name="20% - Accent6 13 3 2 3 2 2" xfId="21940"/>
    <cellStyle name="20% - Accent6 13 3 2 3 3" xfId="21941"/>
    <cellStyle name="20% - Accent6 13 3 2 4" xfId="21942"/>
    <cellStyle name="20% - Accent6 13 3 2 4 2" xfId="21943"/>
    <cellStyle name="20% - Accent6 13 3 2 5" xfId="21944"/>
    <cellStyle name="20% - Accent6 13 3 2 6" xfId="21945"/>
    <cellStyle name="20% - Accent6 13 3 2 7" xfId="21946"/>
    <cellStyle name="20% - Accent6 13 3 2 8" xfId="21947"/>
    <cellStyle name="20% - Accent6 13 3 2 9" xfId="21948"/>
    <cellStyle name="20% - Accent6 13 3 2_PNF Disclosure Summary 063011" xfId="21949"/>
    <cellStyle name="20% - Accent6 13 3 3" xfId="21950"/>
    <cellStyle name="20% - Accent6 13 3 3 2" xfId="21951"/>
    <cellStyle name="20% - Accent6 13 3 3 2 2" xfId="21952"/>
    <cellStyle name="20% - Accent6 13 3 3 3" xfId="21953"/>
    <cellStyle name="20% - Accent6 13 3 4" xfId="21954"/>
    <cellStyle name="20% - Accent6 13 3 4 2" xfId="21955"/>
    <cellStyle name="20% - Accent6 13 3 4 2 2" xfId="21956"/>
    <cellStyle name="20% - Accent6 13 3 4 3" xfId="21957"/>
    <cellStyle name="20% - Accent6 13 3 5" xfId="21958"/>
    <cellStyle name="20% - Accent6 13 3 5 2" xfId="21959"/>
    <cellStyle name="20% - Accent6 13 3 6" xfId="21960"/>
    <cellStyle name="20% - Accent6 13 3 7" xfId="21961"/>
    <cellStyle name="20% - Accent6 13 3 8" xfId="21962"/>
    <cellStyle name="20% - Accent6 13 3 9" xfId="21963"/>
    <cellStyle name="20% - Accent6 13 3_PNF Disclosure Summary 063011" xfId="21964"/>
    <cellStyle name="20% - Accent6 13 4" xfId="21965"/>
    <cellStyle name="20% - Accent6 13 4 10" xfId="21966"/>
    <cellStyle name="20% - Accent6 13 4 11" xfId="21967"/>
    <cellStyle name="20% - Accent6 13 4 12" xfId="21968"/>
    <cellStyle name="20% - Accent6 13 4 13" xfId="21969"/>
    <cellStyle name="20% - Accent6 13 4 14" xfId="21970"/>
    <cellStyle name="20% - Accent6 13 4 15" xfId="21971"/>
    <cellStyle name="20% - Accent6 13 4 16" xfId="21972"/>
    <cellStyle name="20% - Accent6 13 4 2" xfId="21973"/>
    <cellStyle name="20% - Accent6 13 4 2 10" xfId="21974"/>
    <cellStyle name="20% - Accent6 13 4 2 11" xfId="21975"/>
    <cellStyle name="20% - Accent6 13 4 2 12" xfId="21976"/>
    <cellStyle name="20% - Accent6 13 4 2 13" xfId="21977"/>
    <cellStyle name="20% - Accent6 13 4 2 14" xfId="21978"/>
    <cellStyle name="20% - Accent6 13 4 2 15" xfId="21979"/>
    <cellStyle name="20% - Accent6 13 4 2 2" xfId="21980"/>
    <cellStyle name="20% - Accent6 13 4 2 2 2" xfId="21981"/>
    <cellStyle name="20% - Accent6 13 4 2 2 2 2" xfId="21982"/>
    <cellStyle name="20% - Accent6 13 4 2 2 3" xfId="21983"/>
    <cellStyle name="20% - Accent6 13 4 2 3" xfId="21984"/>
    <cellStyle name="20% - Accent6 13 4 2 3 2" xfId="21985"/>
    <cellStyle name="20% - Accent6 13 4 2 3 2 2" xfId="21986"/>
    <cellStyle name="20% - Accent6 13 4 2 3 3" xfId="21987"/>
    <cellStyle name="20% - Accent6 13 4 2 4" xfId="21988"/>
    <cellStyle name="20% - Accent6 13 4 2 4 2" xfId="21989"/>
    <cellStyle name="20% - Accent6 13 4 2 5" xfId="21990"/>
    <cellStyle name="20% - Accent6 13 4 2 6" xfId="21991"/>
    <cellStyle name="20% - Accent6 13 4 2 7" xfId="21992"/>
    <cellStyle name="20% - Accent6 13 4 2 8" xfId="21993"/>
    <cellStyle name="20% - Accent6 13 4 2 9" xfId="21994"/>
    <cellStyle name="20% - Accent6 13 4 2_PNF Disclosure Summary 063011" xfId="21995"/>
    <cellStyle name="20% - Accent6 13 4 3" xfId="21996"/>
    <cellStyle name="20% - Accent6 13 4 3 2" xfId="21997"/>
    <cellStyle name="20% - Accent6 13 4 3 2 2" xfId="21998"/>
    <cellStyle name="20% - Accent6 13 4 3 3" xfId="21999"/>
    <cellStyle name="20% - Accent6 13 4 4" xfId="22000"/>
    <cellStyle name="20% - Accent6 13 4 4 2" xfId="22001"/>
    <cellStyle name="20% - Accent6 13 4 4 2 2" xfId="22002"/>
    <cellStyle name="20% - Accent6 13 4 4 3" xfId="22003"/>
    <cellStyle name="20% - Accent6 13 4 5" xfId="22004"/>
    <cellStyle name="20% - Accent6 13 4 5 2" xfId="22005"/>
    <cellStyle name="20% - Accent6 13 4 6" xfId="22006"/>
    <cellStyle name="20% - Accent6 13 4 7" xfId="22007"/>
    <cellStyle name="20% - Accent6 13 4 8" xfId="22008"/>
    <cellStyle name="20% - Accent6 13 4 9" xfId="22009"/>
    <cellStyle name="20% - Accent6 13 4_PNF Disclosure Summary 063011" xfId="22010"/>
    <cellStyle name="20% - Accent6 13 5" xfId="22011"/>
    <cellStyle name="20% - Accent6 13 5 10" xfId="22012"/>
    <cellStyle name="20% - Accent6 13 5 11" xfId="22013"/>
    <cellStyle name="20% - Accent6 13 5 12" xfId="22014"/>
    <cellStyle name="20% - Accent6 13 5 13" xfId="22015"/>
    <cellStyle name="20% - Accent6 13 5 14" xfId="22016"/>
    <cellStyle name="20% - Accent6 13 5 15" xfId="22017"/>
    <cellStyle name="20% - Accent6 13 5 16" xfId="22018"/>
    <cellStyle name="20% - Accent6 13 5 2" xfId="22019"/>
    <cellStyle name="20% - Accent6 13 5 2 10" xfId="22020"/>
    <cellStyle name="20% - Accent6 13 5 2 11" xfId="22021"/>
    <cellStyle name="20% - Accent6 13 5 2 12" xfId="22022"/>
    <cellStyle name="20% - Accent6 13 5 2 13" xfId="22023"/>
    <cellStyle name="20% - Accent6 13 5 2 14" xfId="22024"/>
    <cellStyle name="20% - Accent6 13 5 2 15" xfId="22025"/>
    <cellStyle name="20% - Accent6 13 5 2 2" xfId="22026"/>
    <cellStyle name="20% - Accent6 13 5 2 2 2" xfId="22027"/>
    <cellStyle name="20% - Accent6 13 5 2 2 2 2" xfId="22028"/>
    <cellStyle name="20% - Accent6 13 5 2 2 3" xfId="22029"/>
    <cellStyle name="20% - Accent6 13 5 2 3" xfId="22030"/>
    <cellStyle name="20% - Accent6 13 5 2 3 2" xfId="22031"/>
    <cellStyle name="20% - Accent6 13 5 2 3 2 2" xfId="22032"/>
    <cellStyle name="20% - Accent6 13 5 2 3 3" xfId="22033"/>
    <cellStyle name="20% - Accent6 13 5 2 4" xfId="22034"/>
    <cellStyle name="20% - Accent6 13 5 2 4 2" xfId="22035"/>
    <cellStyle name="20% - Accent6 13 5 2 5" xfId="22036"/>
    <cellStyle name="20% - Accent6 13 5 2 6" xfId="22037"/>
    <cellStyle name="20% - Accent6 13 5 2 7" xfId="22038"/>
    <cellStyle name="20% - Accent6 13 5 2 8" xfId="22039"/>
    <cellStyle name="20% - Accent6 13 5 2 9" xfId="22040"/>
    <cellStyle name="20% - Accent6 13 5 2_PNF Disclosure Summary 063011" xfId="22041"/>
    <cellStyle name="20% - Accent6 13 5 3" xfId="22042"/>
    <cellStyle name="20% - Accent6 13 5 3 2" xfId="22043"/>
    <cellStyle name="20% - Accent6 13 5 3 2 2" xfId="22044"/>
    <cellStyle name="20% - Accent6 13 5 3 3" xfId="22045"/>
    <cellStyle name="20% - Accent6 13 5 4" xfId="22046"/>
    <cellStyle name="20% - Accent6 13 5 4 2" xfId="22047"/>
    <cellStyle name="20% - Accent6 13 5 4 2 2" xfId="22048"/>
    <cellStyle name="20% - Accent6 13 5 4 3" xfId="22049"/>
    <cellStyle name="20% - Accent6 13 5 5" xfId="22050"/>
    <cellStyle name="20% - Accent6 13 5 5 2" xfId="22051"/>
    <cellStyle name="20% - Accent6 13 5 6" xfId="22052"/>
    <cellStyle name="20% - Accent6 13 5 7" xfId="22053"/>
    <cellStyle name="20% - Accent6 13 5 8" xfId="22054"/>
    <cellStyle name="20% - Accent6 13 5 9" xfId="22055"/>
    <cellStyle name="20% - Accent6 13 5_PNF Disclosure Summary 063011" xfId="22056"/>
    <cellStyle name="20% - Accent6 13 6" xfId="22057"/>
    <cellStyle name="20% - Accent6 13 6 10" xfId="22058"/>
    <cellStyle name="20% - Accent6 13 6 11" xfId="22059"/>
    <cellStyle name="20% - Accent6 13 6 12" xfId="22060"/>
    <cellStyle name="20% - Accent6 13 6 13" xfId="22061"/>
    <cellStyle name="20% - Accent6 13 6 14" xfId="22062"/>
    <cellStyle name="20% - Accent6 13 6 15" xfId="22063"/>
    <cellStyle name="20% - Accent6 13 6 16" xfId="22064"/>
    <cellStyle name="20% - Accent6 13 6 2" xfId="22065"/>
    <cellStyle name="20% - Accent6 13 6 2 10" xfId="22066"/>
    <cellStyle name="20% - Accent6 13 6 2 11" xfId="22067"/>
    <cellStyle name="20% - Accent6 13 6 2 12" xfId="22068"/>
    <cellStyle name="20% - Accent6 13 6 2 13" xfId="22069"/>
    <cellStyle name="20% - Accent6 13 6 2 14" xfId="22070"/>
    <cellStyle name="20% - Accent6 13 6 2 15" xfId="22071"/>
    <cellStyle name="20% - Accent6 13 6 2 2" xfId="22072"/>
    <cellStyle name="20% - Accent6 13 6 2 2 2" xfId="22073"/>
    <cellStyle name="20% - Accent6 13 6 2 2 2 2" xfId="22074"/>
    <cellStyle name="20% - Accent6 13 6 2 2 3" xfId="22075"/>
    <cellStyle name="20% - Accent6 13 6 2 3" xfId="22076"/>
    <cellStyle name="20% - Accent6 13 6 2 3 2" xfId="22077"/>
    <cellStyle name="20% - Accent6 13 6 2 3 2 2" xfId="22078"/>
    <cellStyle name="20% - Accent6 13 6 2 3 3" xfId="22079"/>
    <cellStyle name="20% - Accent6 13 6 2 4" xfId="22080"/>
    <cellStyle name="20% - Accent6 13 6 2 4 2" xfId="22081"/>
    <cellStyle name="20% - Accent6 13 6 2 5" xfId="22082"/>
    <cellStyle name="20% - Accent6 13 6 2 6" xfId="22083"/>
    <cellStyle name="20% - Accent6 13 6 2 7" xfId="22084"/>
    <cellStyle name="20% - Accent6 13 6 2 8" xfId="22085"/>
    <cellStyle name="20% - Accent6 13 6 2 9" xfId="22086"/>
    <cellStyle name="20% - Accent6 13 6 2_PNF Disclosure Summary 063011" xfId="22087"/>
    <cellStyle name="20% - Accent6 13 6 3" xfId="22088"/>
    <cellStyle name="20% - Accent6 13 6 3 2" xfId="22089"/>
    <cellStyle name="20% - Accent6 13 6 3 2 2" xfId="22090"/>
    <cellStyle name="20% - Accent6 13 6 3 3" xfId="22091"/>
    <cellStyle name="20% - Accent6 13 6 4" xfId="22092"/>
    <cellStyle name="20% - Accent6 13 6 4 2" xfId="22093"/>
    <cellStyle name="20% - Accent6 13 6 4 2 2" xfId="22094"/>
    <cellStyle name="20% - Accent6 13 6 4 3" xfId="22095"/>
    <cellStyle name="20% - Accent6 13 6 5" xfId="22096"/>
    <cellStyle name="20% - Accent6 13 6 5 2" xfId="22097"/>
    <cellStyle name="20% - Accent6 13 6 6" xfId="22098"/>
    <cellStyle name="20% - Accent6 13 6 7" xfId="22099"/>
    <cellStyle name="20% - Accent6 13 6 8" xfId="22100"/>
    <cellStyle name="20% - Accent6 13 6 9" xfId="22101"/>
    <cellStyle name="20% - Accent6 13 6_PNF Disclosure Summary 063011" xfId="22102"/>
    <cellStyle name="20% - Accent6 13 7" xfId="22103"/>
    <cellStyle name="20% - Accent6 13 7 10" xfId="22104"/>
    <cellStyle name="20% - Accent6 13 7 11" xfId="22105"/>
    <cellStyle name="20% - Accent6 13 7 12" xfId="22106"/>
    <cellStyle name="20% - Accent6 13 7 13" xfId="22107"/>
    <cellStyle name="20% - Accent6 13 7 14" xfId="22108"/>
    <cellStyle name="20% - Accent6 13 7 15" xfId="22109"/>
    <cellStyle name="20% - Accent6 13 7 16" xfId="22110"/>
    <cellStyle name="20% - Accent6 13 7 2" xfId="22111"/>
    <cellStyle name="20% - Accent6 13 7 2 10" xfId="22112"/>
    <cellStyle name="20% - Accent6 13 7 2 11" xfId="22113"/>
    <cellStyle name="20% - Accent6 13 7 2 12" xfId="22114"/>
    <cellStyle name="20% - Accent6 13 7 2 13" xfId="22115"/>
    <cellStyle name="20% - Accent6 13 7 2 14" xfId="22116"/>
    <cellStyle name="20% - Accent6 13 7 2 15" xfId="22117"/>
    <cellStyle name="20% - Accent6 13 7 2 2" xfId="22118"/>
    <cellStyle name="20% - Accent6 13 7 2 2 2" xfId="22119"/>
    <cellStyle name="20% - Accent6 13 7 2 2 2 2" xfId="22120"/>
    <cellStyle name="20% - Accent6 13 7 2 2 3" xfId="22121"/>
    <cellStyle name="20% - Accent6 13 7 2 3" xfId="22122"/>
    <cellStyle name="20% - Accent6 13 7 2 3 2" xfId="22123"/>
    <cellStyle name="20% - Accent6 13 7 2 3 2 2" xfId="22124"/>
    <cellStyle name="20% - Accent6 13 7 2 3 3" xfId="22125"/>
    <cellStyle name="20% - Accent6 13 7 2 4" xfId="22126"/>
    <cellStyle name="20% - Accent6 13 7 2 4 2" xfId="22127"/>
    <cellStyle name="20% - Accent6 13 7 2 5" xfId="22128"/>
    <cellStyle name="20% - Accent6 13 7 2 6" xfId="22129"/>
    <cellStyle name="20% - Accent6 13 7 2 7" xfId="22130"/>
    <cellStyle name="20% - Accent6 13 7 2 8" xfId="22131"/>
    <cellStyle name="20% - Accent6 13 7 2 9" xfId="22132"/>
    <cellStyle name="20% - Accent6 13 7 2_PNF Disclosure Summary 063011" xfId="22133"/>
    <cellStyle name="20% - Accent6 13 7 3" xfId="22134"/>
    <cellStyle name="20% - Accent6 13 7 3 2" xfId="22135"/>
    <cellStyle name="20% - Accent6 13 7 3 2 2" xfId="22136"/>
    <cellStyle name="20% - Accent6 13 7 3 3" xfId="22137"/>
    <cellStyle name="20% - Accent6 13 7 4" xfId="22138"/>
    <cellStyle name="20% - Accent6 13 7 4 2" xfId="22139"/>
    <cellStyle name="20% - Accent6 13 7 4 2 2" xfId="22140"/>
    <cellStyle name="20% - Accent6 13 7 4 3" xfId="22141"/>
    <cellStyle name="20% - Accent6 13 7 5" xfId="22142"/>
    <cellStyle name="20% - Accent6 13 7 5 2" xfId="22143"/>
    <cellStyle name="20% - Accent6 13 7 6" xfId="22144"/>
    <cellStyle name="20% - Accent6 13 7 7" xfId="22145"/>
    <cellStyle name="20% - Accent6 13 7 8" xfId="22146"/>
    <cellStyle name="20% - Accent6 13 7 9" xfId="22147"/>
    <cellStyle name="20% - Accent6 13 7_PNF Disclosure Summary 063011" xfId="22148"/>
    <cellStyle name="20% - Accent6 13 8" xfId="22149"/>
    <cellStyle name="20% - Accent6 13 8 10" xfId="22150"/>
    <cellStyle name="20% - Accent6 13 8 11" xfId="22151"/>
    <cellStyle name="20% - Accent6 13 8 12" xfId="22152"/>
    <cellStyle name="20% - Accent6 13 8 13" xfId="22153"/>
    <cellStyle name="20% - Accent6 13 8 14" xfId="22154"/>
    <cellStyle name="20% - Accent6 13 8 15" xfId="22155"/>
    <cellStyle name="20% - Accent6 13 8 2" xfId="22156"/>
    <cellStyle name="20% - Accent6 13 8 2 2" xfId="22157"/>
    <cellStyle name="20% - Accent6 13 8 2 2 2" xfId="22158"/>
    <cellStyle name="20% - Accent6 13 8 2 3" xfId="22159"/>
    <cellStyle name="20% - Accent6 13 8 3" xfId="22160"/>
    <cellStyle name="20% - Accent6 13 8 3 2" xfId="22161"/>
    <cellStyle name="20% - Accent6 13 8 3 2 2" xfId="22162"/>
    <cellStyle name="20% - Accent6 13 8 3 3" xfId="22163"/>
    <cellStyle name="20% - Accent6 13 8 4" xfId="22164"/>
    <cellStyle name="20% - Accent6 13 8 4 2" xfId="22165"/>
    <cellStyle name="20% - Accent6 13 8 5" xfId="22166"/>
    <cellStyle name="20% - Accent6 13 8 6" xfId="22167"/>
    <cellStyle name="20% - Accent6 13 8 7" xfId="22168"/>
    <cellStyle name="20% - Accent6 13 8 8" xfId="22169"/>
    <cellStyle name="20% - Accent6 13 8 9" xfId="22170"/>
    <cellStyle name="20% - Accent6 13 8_PNF Disclosure Summary 063011" xfId="22171"/>
    <cellStyle name="20% - Accent6 13 9" xfId="22172"/>
    <cellStyle name="20% - Accent6 13 9 2" xfId="22173"/>
    <cellStyle name="20% - Accent6 13 9 2 2" xfId="22174"/>
    <cellStyle name="20% - Accent6 13 9 3" xfId="22175"/>
    <cellStyle name="20% - Accent6 13_PNF Disclosure Summary 063011" xfId="22176"/>
    <cellStyle name="20% - Accent6 14" xfId="22177"/>
    <cellStyle name="20% - Accent6 14 10" xfId="22178"/>
    <cellStyle name="20% - Accent6 14 11" xfId="22179"/>
    <cellStyle name="20% - Accent6 14 12" xfId="22180"/>
    <cellStyle name="20% - Accent6 14 13" xfId="22181"/>
    <cellStyle name="20% - Accent6 14 14" xfId="22182"/>
    <cellStyle name="20% - Accent6 14 15" xfId="22183"/>
    <cellStyle name="20% - Accent6 14 16" xfId="22184"/>
    <cellStyle name="20% - Accent6 14 2" xfId="22185"/>
    <cellStyle name="20% - Accent6 14 2 10" xfId="22186"/>
    <cellStyle name="20% - Accent6 14 2 11" xfId="22187"/>
    <cellStyle name="20% - Accent6 14 2 12" xfId="22188"/>
    <cellStyle name="20% - Accent6 14 2 13" xfId="22189"/>
    <cellStyle name="20% - Accent6 14 2 14" xfId="22190"/>
    <cellStyle name="20% - Accent6 14 2 15" xfId="22191"/>
    <cellStyle name="20% - Accent6 14 2 2" xfId="22192"/>
    <cellStyle name="20% - Accent6 14 2 2 2" xfId="22193"/>
    <cellStyle name="20% - Accent6 14 2 2 2 2" xfId="22194"/>
    <cellStyle name="20% - Accent6 14 2 2 3" xfId="22195"/>
    <cellStyle name="20% - Accent6 14 2 3" xfId="22196"/>
    <cellStyle name="20% - Accent6 14 2 3 2" xfId="22197"/>
    <cellStyle name="20% - Accent6 14 2 3 2 2" xfId="22198"/>
    <cellStyle name="20% - Accent6 14 2 3 3" xfId="22199"/>
    <cellStyle name="20% - Accent6 14 2 4" xfId="22200"/>
    <cellStyle name="20% - Accent6 14 2 4 2" xfId="22201"/>
    <cellStyle name="20% - Accent6 14 2 5" xfId="22202"/>
    <cellStyle name="20% - Accent6 14 2 6" xfId="22203"/>
    <cellStyle name="20% - Accent6 14 2 7" xfId="22204"/>
    <cellStyle name="20% - Accent6 14 2 8" xfId="22205"/>
    <cellStyle name="20% - Accent6 14 2 9" xfId="22206"/>
    <cellStyle name="20% - Accent6 14 2_PNF Disclosure Summary 063011" xfId="22207"/>
    <cellStyle name="20% - Accent6 14 3" xfId="22208"/>
    <cellStyle name="20% - Accent6 14 3 2" xfId="22209"/>
    <cellStyle name="20% - Accent6 14 3 2 2" xfId="22210"/>
    <cellStyle name="20% - Accent6 14 3 3" xfId="22211"/>
    <cellStyle name="20% - Accent6 14 4" xfId="22212"/>
    <cellStyle name="20% - Accent6 14 4 2" xfId="22213"/>
    <cellStyle name="20% - Accent6 14 4 2 2" xfId="22214"/>
    <cellStyle name="20% - Accent6 14 4 3" xfId="22215"/>
    <cellStyle name="20% - Accent6 14 5" xfId="22216"/>
    <cellStyle name="20% - Accent6 14 5 2" xfId="22217"/>
    <cellStyle name="20% - Accent6 14 6" xfId="22218"/>
    <cellStyle name="20% - Accent6 14 7" xfId="22219"/>
    <cellStyle name="20% - Accent6 14 8" xfId="22220"/>
    <cellStyle name="20% - Accent6 14 9" xfId="22221"/>
    <cellStyle name="20% - Accent6 14_PNF Disclosure Summary 063011" xfId="22222"/>
    <cellStyle name="20% - Accent6 15" xfId="22223"/>
    <cellStyle name="20% - Accent6 15 10" xfId="22224"/>
    <cellStyle name="20% - Accent6 15 11" xfId="22225"/>
    <cellStyle name="20% - Accent6 15 12" xfId="22226"/>
    <cellStyle name="20% - Accent6 15 13" xfId="22227"/>
    <cellStyle name="20% - Accent6 15 14" xfId="22228"/>
    <cellStyle name="20% - Accent6 15 15" xfId="22229"/>
    <cellStyle name="20% - Accent6 15 16" xfId="22230"/>
    <cellStyle name="20% - Accent6 15 2" xfId="22231"/>
    <cellStyle name="20% - Accent6 15 2 10" xfId="22232"/>
    <cellStyle name="20% - Accent6 15 2 11" xfId="22233"/>
    <cellStyle name="20% - Accent6 15 2 12" xfId="22234"/>
    <cellStyle name="20% - Accent6 15 2 13" xfId="22235"/>
    <cellStyle name="20% - Accent6 15 2 14" xfId="22236"/>
    <cellStyle name="20% - Accent6 15 2 15" xfId="22237"/>
    <cellStyle name="20% - Accent6 15 2 2" xfId="22238"/>
    <cellStyle name="20% - Accent6 15 2 2 2" xfId="22239"/>
    <cellStyle name="20% - Accent6 15 2 2 2 2" xfId="22240"/>
    <cellStyle name="20% - Accent6 15 2 2 3" xfId="22241"/>
    <cellStyle name="20% - Accent6 15 2 3" xfId="22242"/>
    <cellStyle name="20% - Accent6 15 2 3 2" xfId="22243"/>
    <cellStyle name="20% - Accent6 15 2 3 2 2" xfId="22244"/>
    <cellStyle name="20% - Accent6 15 2 3 3" xfId="22245"/>
    <cellStyle name="20% - Accent6 15 2 4" xfId="22246"/>
    <cellStyle name="20% - Accent6 15 2 4 2" xfId="22247"/>
    <cellStyle name="20% - Accent6 15 2 5" xfId="22248"/>
    <cellStyle name="20% - Accent6 15 2 6" xfId="22249"/>
    <cellStyle name="20% - Accent6 15 2 7" xfId="22250"/>
    <cellStyle name="20% - Accent6 15 2 8" xfId="22251"/>
    <cellStyle name="20% - Accent6 15 2 9" xfId="22252"/>
    <cellStyle name="20% - Accent6 15 2_PNF Disclosure Summary 063011" xfId="22253"/>
    <cellStyle name="20% - Accent6 15 3" xfId="22254"/>
    <cellStyle name="20% - Accent6 15 3 2" xfId="22255"/>
    <cellStyle name="20% - Accent6 15 3 2 2" xfId="22256"/>
    <cellStyle name="20% - Accent6 15 3 3" xfId="22257"/>
    <cellStyle name="20% - Accent6 15 4" xfId="22258"/>
    <cellStyle name="20% - Accent6 15 4 2" xfId="22259"/>
    <cellStyle name="20% - Accent6 15 4 2 2" xfId="22260"/>
    <cellStyle name="20% - Accent6 15 4 3" xfId="22261"/>
    <cellStyle name="20% - Accent6 15 5" xfId="22262"/>
    <cellStyle name="20% - Accent6 15 5 2" xfId="22263"/>
    <cellStyle name="20% - Accent6 15 6" xfId="22264"/>
    <cellStyle name="20% - Accent6 15 7" xfId="22265"/>
    <cellStyle name="20% - Accent6 15 8" xfId="22266"/>
    <cellStyle name="20% - Accent6 15 9" xfId="22267"/>
    <cellStyle name="20% - Accent6 15_PNF Disclosure Summary 063011" xfId="22268"/>
    <cellStyle name="20% - Accent6 16" xfId="22269"/>
    <cellStyle name="20% - Accent6 16 10" xfId="22270"/>
    <cellStyle name="20% - Accent6 16 11" xfId="22271"/>
    <cellStyle name="20% - Accent6 16 12" xfId="22272"/>
    <cellStyle name="20% - Accent6 16 13" xfId="22273"/>
    <cellStyle name="20% - Accent6 16 14" xfId="22274"/>
    <cellStyle name="20% - Accent6 16 15" xfId="22275"/>
    <cellStyle name="20% - Accent6 16 16" xfId="22276"/>
    <cellStyle name="20% - Accent6 16 2" xfId="22277"/>
    <cellStyle name="20% - Accent6 16 2 10" xfId="22278"/>
    <cellStyle name="20% - Accent6 16 2 11" xfId="22279"/>
    <cellStyle name="20% - Accent6 16 2 12" xfId="22280"/>
    <cellStyle name="20% - Accent6 16 2 13" xfId="22281"/>
    <cellStyle name="20% - Accent6 16 2 14" xfId="22282"/>
    <cellStyle name="20% - Accent6 16 2 15" xfId="22283"/>
    <cellStyle name="20% - Accent6 16 2 2" xfId="22284"/>
    <cellStyle name="20% - Accent6 16 2 2 2" xfId="22285"/>
    <cellStyle name="20% - Accent6 16 2 2 2 2" xfId="22286"/>
    <cellStyle name="20% - Accent6 16 2 2 3" xfId="22287"/>
    <cellStyle name="20% - Accent6 16 2 3" xfId="22288"/>
    <cellStyle name="20% - Accent6 16 2 3 2" xfId="22289"/>
    <cellStyle name="20% - Accent6 16 2 3 2 2" xfId="22290"/>
    <cellStyle name="20% - Accent6 16 2 3 3" xfId="22291"/>
    <cellStyle name="20% - Accent6 16 2 4" xfId="22292"/>
    <cellStyle name="20% - Accent6 16 2 4 2" xfId="22293"/>
    <cellStyle name="20% - Accent6 16 2 5" xfId="22294"/>
    <cellStyle name="20% - Accent6 16 2 6" xfId="22295"/>
    <cellStyle name="20% - Accent6 16 2 7" xfId="22296"/>
    <cellStyle name="20% - Accent6 16 2 8" xfId="22297"/>
    <cellStyle name="20% - Accent6 16 2 9" xfId="22298"/>
    <cellStyle name="20% - Accent6 16 2_PNF Disclosure Summary 063011" xfId="22299"/>
    <cellStyle name="20% - Accent6 16 3" xfId="22300"/>
    <cellStyle name="20% - Accent6 16 3 2" xfId="22301"/>
    <cellStyle name="20% - Accent6 16 3 2 2" xfId="22302"/>
    <cellStyle name="20% - Accent6 16 3 3" xfId="22303"/>
    <cellStyle name="20% - Accent6 16 4" xfId="22304"/>
    <cellStyle name="20% - Accent6 16 4 2" xfId="22305"/>
    <cellStyle name="20% - Accent6 16 4 2 2" xfId="22306"/>
    <cellStyle name="20% - Accent6 16 4 3" xfId="22307"/>
    <cellStyle name="20% - Accent6 16 5" xfId="22308"/>
    <cellStyle name="20% - Accent6 16 5 2" xfId="22309"/>
    <cellStyle name="20% - Accent6 16 6" xfId="22310"/>
    <cellStyle name="20% - Accent6 16 7" xfId="22311"/>
    <cellStyle name="20% - Accent6 16 8" xfId="22312"/>
    <cellStyle name="20% - Accent6 16 9" xfId="22313"/>
    <cellStyle name="20% - Accent6 16_PNF Disclosure Summary 063011" xfId="22314"/>
    <cellStyle name="20% - Accent6 17" xfId="22315"/>
    <cellStyle name="20% - Accent6 17 10" xfId="22316"/>
    <cellStyle name="20% - Accent6 17 11" xfId="22317"/>
    <cellStyle name="20% - Accent6 17 12" xfId="22318"/>
    <cellStyle name="20% - Accent6 17 13" xfId="22319"/>
    <cellStyle name="20% - Accent6 17 14" xfId="22320"/>
    <cellStyle name="20% - Accent6 17 15" xfId="22321"/>
    <cellStyle name="20% - Accent6 17 16" xfId="22322"/>
    <cellStyle name="20% - Accent6 17 2" xfId="22323"/>
    <cellStyle name="20% - Accent6 17 2 10" xfId="22324"/>
    <cellStyle name="20% - Accent6 17 2 11" xfId="22325"/>
    <cellStyle name="20% - Accent6 17 2 12" xfId="22326"/>
    <cellStyle name="20% - Accent6 17 2 13" xfId="22327"/>
    <cellStyle name="20% - Accent6 17 2 14" xfId="22328"/>
    <cellStyle name="20% - Accent6 17 2 15" xfId="22329"/>
    <cellStyle name="20% - Accent6 17 2 2" xfId="22330"/>
    <cellStyle name="20% - Accent6 17 2 2 2" xfId="22331"/>
    <cellStyle name="20% - Accent6 17 2 2 2 2" xfId="22332"/>
    <cellStyle name="20% - Accent6 17 2 2 3" xfId="22333"/>
    <cellStyle name="20% - Accent6 17 2 3" xfId="22334"/>
    <cellStyle name="20% - Accent6 17 2 3 2" xfId="22335"/>
    <cellStyle name="20% - Accent6 17 2 3 2 2" xfId="22336"/>
    <cellStyle name="20% - Accent6 17 2 3 3" xfId="22337"/>
    <cellStyle name="20% - Accent6 17 2 4" xfId="22338"/>
    <cellStyle name="20% - Accent6 17 2 4 2" xfId="22339"/>
    <cellStyle name="20% - Accent6 17 2 5" xfId="22340"/>
    <cellStyle name="20% - Accent6 17 2 6" xfId="22341"/>
    <cellStyle name="20% - Accent6 17 2 7" xfId="22342"/>
    <cellStyle name="20% - Accent6 17 2 8" xfId="22343"/>
    <cellStyle name="20% - Accent6 17 2 9" xfId="22344"/>
    <cellStyle name="20% - Accent6 17 2_PNF Disclosure Summary 063011" xfId="22345"/>
    <cellStyle name="20% - Accent6 17 3" xfId="22346"/>
    <cellStyle name="20% - Accent6 17 3 2" xfId="22347"/>
    <cellStyle name="20% - Accent6 17 3 2 2" xfId="22348"/>
    <cellStyle name="20% - Accent6 17 3 3" xfId="22349"/>
    <cellStyle name="20% - Accent6 17 4" xfId="22350"/>
    <cellStyle name="20% - Accent6 17 4 2" xfId="22351"/>
    <cellStyle name="20% - Accent6 17 4 2 2" xfId="22352"/>
    <cellStyle name="20% - Accent6 17 4 3" xfId="22353"/>
    <cellStyle name="20% - Accent6 17 5" xfId="22354"/>
    <cellStyle name="20% - Accent6 17 5 2" xfId="22355"/>
    <cellStyle name="20% - Accent6 17 6" xfId="22356"/>
    <cellStyle name="20% - Accent6 17 7" xfId="22357"/>
    <cellStyle name="20% - Accent6 17 8" xfId="22358"/>
    <cellStyle name="20% - Accent6 17 9" xfId="22359"/>
    <cellStyle name="20% - Accent6 17_PNF Disclosure Summary 063011" xfId="22360"/>
    <cellStyle name="20% - Accent6 18" xfId="22361"/>
    <cellStyle name="20% - Accent6 18 10" xfId="22362"/>
    <cellStyle name="20% - Accent6 18 11" xfId="22363"/>
    <cellStyle name="20% - Accent6 18 12" xfId="22364"/>
    <cellStyle name="20% - Accent6 18 13" xfId="22365"/>
    <cellStyle name="20% - Accent6 18 14" xfId="22366"/>
    <cellStyle name="20% - Accent6 18 15" xfId="22367"/>
    <cellStyle name="20% - Accent6 18 16" xfId="22368"/>
    <cellStyle name="20% - Accent6 18 2" xfId="22369"/>
    <cellStyle name="20% - Accent6 18 2 10" xfId="22370"/>
    <cellStyle name="20% - Accent6 18 2 11" xfId="22371"/>
    <cellStyle name="20% - Accent6 18 2 12" xfId="22372"/>
    <cellStyle name="20% - Accent6 18 2 13" xfId="22373"/>
    <cellStyle name="20% - Accent6 18 2 14" xfId="22374"/>
    <cellStyle name="20% - Accent6 18 2 15" xfId="22375"/>
    <cellStyle name="20% - Accent6 18 2 2" xfId="22376"/>
    <cellStyle name="20% - Accent6 18 2 2 2" xfId="22377"/>
    <cellStyle name="20% - Accent6 18 2 2 2 2" xfId="22378"/>
    <cellStyle name="20% - Accent6 18 2 2 3" xfId="22379"/>
    <cellStyle name="20% - Accent6 18 2 3" xfId="22380"/>
    <cellStyle name="20% - Accent6 18 2 3 2" xfId="22381"/>
    <cellStyle name="20% - Accent6 18 2 3 2 2" xfId="22382"/>
    <cellStyle name="20% - Accent6 18 2 3 3" xfId="22383"/>
    <cellStyle name="20% - Accent6 18 2 4" xfId="22384"/>
    <cellStyle name="20% - Accent6 18 2 4 2" xfId="22385"/>
    <cellStyle name="20% - Accent6 18 2 5" xfId="22386"/>
    <cellStyle name="20% - Accent6 18 2 6" xfId="22387"/>
    <cellStyle name="20% - Accent6 18 2 7" xfId="22388"/>
    <cellStyle name="20% - Accent6 18 2 8" xfId="22389"/>
    <cellStyle name="20% - Accent6 18 2 9" xfId="22390"/>
    <cellStyle name="20% - Accent6 18 2_PNF Disclosure Summary 063011" xfId="22391"/>
    <cellStyle name="20% - Accent6 18 3" xfId="22392"/>
    <cellStyle name="20% - Accent6 18 3 2" xfId="22393"/>
    <cellStyle name="20% - Accent6 18 3 2 2" xfId="22394"/>
    <cellStyle name="20% - Accent6 18 3 3" xfId="22395"/>
    <cellStyle name="20% - Accent6 18 4" xfId="22396"/>
    <cellStyle name="20% - Accent6 18 4 2" xfId="22397"/>
    <cellStyle name="20% - Accent6 18 4 2 2" xfId="22398"/>
    <cellStyle name="20% - Accent6 18 4 3" xfId="22399"/>
    <cellStyle name="20% - Accent6 18 5" xfId="22400"/>
    <cellStyle name="20% - Accent6 18 5 2" xfId="22401"/>
    <cellStyle name="20% - Accent6 18 6" xfId="22402"/>
    <cellStyle name="20% - Accent6 18 7" xfId="22403"/>
    <cellStyle name="20% - Accent6 18 8" xfId="22404"/>
    <cellStyle name="20% - Accent6 18 9" xfId="22405"/>
    <cellStyle name="20% - Accent6 18_PNF Disclosure Summary 063011" xfId="22406"/>
    <cellStyle name="20% - Accent6 19" xfId="22407"/>
    <cellStyle name="20% - Accent6 19 10" xfId="22408"/>
    <cellStyle name="20% - Accent6 19 11" xfId="22409"/>
    <cellStyle name="20% - Accent6 19 12" xfId="22410"/>
    <cellStyle name="20% - Accent6 19 13" xfId="22411"/>
    <cellStyle name="20% - Accent6 19 14" xfId="22412"/>
    <cellStyle name="20% - Accent6 19 15" xfId="22413"/>
    <cellStyle name="20% - Accent6 19 16" xfId="22414"/>
    <cellStyle name="20% - Accent6 19 2" xfId="22415"/>
    <cellStyle name="20% - Accent6 19 2 10" xfId="22416"/>
    <cellStyle name="20% - Accent6 19 2 11" xfId="22417"/>
    <cellStyle name="20% - Accent6 19 2 12" xfId="22418"/>
    <cellStyle name="20% - Accent6 19 2 13" xfId="22419"/>
    <cellStyle name="20% - Accent6 19 2 14" xfId="22420"/>
    <cellStyle name="20% - Accent6 19 2 15" xfId="22421"/>
    <cellStyle name="20% - Accent6 19 2 2" xfId="22422"/>
    <cellStyle name="20% - Accent6 19 2 2 2" xfId="22423"/>
    <cellStyle name="20% - Accent6 19 2 2 2 2" xfId="22424"/>
    <cellStyle name="20% - Accent6 19 2 2 3" xfId="22425"/>
    <cellStyle name="20% - Accent6 19 2 3" xfId="22426"/>
    <cellStyle name="20% - Accent6 19 2 3 2" xfId="22427"/>
    <cellStyle name="20% - Accent6 19 2 3 2 2" xfId="22428"/>
    <cellStyle name="20% - Accent6 19 2 3 3" xfId="22429"/>
    <cellStyle name="20% - Accent6 19 2 4" xfId="22430"/>
    <cellStyle name="20% - Accent6 19 2 4 2" xfId="22431"/>
    <cellStyle name="20% - Accent6 19 2 5" xfId="22432"/>
    <cellStyle name="20% - Accent6 19 2 6" xfId="22433"/>
    <cellStyle name="20% - Accent6 19 2 7" xfId="22434"/>
    <cellStyle name="20% - Accent6 19 2 8" xfId="22435"/>
    <cellStyle name="20% - Accent6 19 2 9" xfId="22436"/>
    <cellStyle name="20% - Accent6 19 2_PNF Disclosure Summary 063011" xfId="22437"/>
    <cellStyle name="20% - Accent6 19 3" xfId="22438"/>
    <cellStyle name="20% - Accent6 19 3 2" xfId="22439"/>
    <cellStyle name="20% - Accent6 19 3 2 2" xfId="22440"/>
    <cellStyle name="20% - Accent6 19 3 3" xfId="22441"/>
    <cellStyle name="20% - Accent6 19 4" xfId="22442"/>
    <cellStyle name="20% - Accent6 19 4 2" xfId="22443"/>
    <cellStyle name="20% - Accent6 19 4 2 2" xfId="22444"/>
    <cellStyle name="20% - Accent6 19 4 3" xfId="22445"/>
    <cellStyle name="20% - Accent6 19 5" xfId="22446"/>
    <cellStyle name="20% - Accent6 19 5 2" xfId="22447"/>
    <cellStyle name="20% - Accent6 19 6" xfId="22448"/>
    <cellStyle name="20% - Accent6 19 7" xfId="22449"/>
    <cellStyle name="20% - Accent6 19 8" xfId="22450"/>
    <cellStyle name="20% - Accent6 19 9" xfId="22451"/>
    <cellStyle name="20% - Accent6 19_PNF Disclosure Summary 063011" xfId="22452"/>
    <cellStyle name="20% - Accent6 2" xfId="22453"/>
    <cellStyle name="20% - Accent6 2 10" xfId="22454"/>
    <cellStyle name="20% - Accent6 2 10 2" xfId="22455"/>
    <cellStyle name="20% - Accent6 2 10 2 2" xfId="22456"/>
    <cellStyle name="20% - Accent6 2 10 3" xfId="22457"/>
    <cellStyle name="20% - Accent6 2 11" xfId="22458"/>
    <cellStyle name="20% - Accent6 2 11 2" xfId="22459"/>
    <cellStyle name="20% - Accent6 2 12" xfId="22460"/>
    <cellStyle name="20% - Accent6 2 13" xfId="22461"/>
    <cellStyle name="20% - Accent6 2 14" xfId="22462"/>
    <cellStyle name="20% - Accent6 2 15" xfId="22463"/>
    <cellStyle name="20% - Accent6 2 16" xfId="22464"/>
    <cellStyle name="20% - Accent6 2 17" xfId="22465"/>
    <cellStyle name="20% - Accent6 2 18" xfId="22466"/>
    <cellStyle name="20% - Accent6 2 19" xfId="22467"/>
    <cellStyle name="20% - Accent6 2 2" xfId="22468"/>
    <cellStyle name="20% - Accent6 2 2 10" xfId="22469"/>
    <cellStyle name="20% - Accent6 2 2 11" xfId="22470"/>
    <cellStyle name="20% - Accent6 2 2 12" xfId="22471"/>
    <cellStyle name="20% - Accent6 2 2 13" xfId="22472"/>
    <cellStyle name="20% - Accent6 2 2 14" xfId="22473"/>
    <cellStyle name="20% - Accent6 2 2 15" xfId="22474"/>
    <cellStyle name="20% - Accent6 2 2 16" xfId="22475"/>
    <cellStyle name="20% - Accent6 2 2 2" xfId="22476"/>
    <cellStyle name="20% - Accent6 2 2 2 10" xfId="22477"/>
    <cellStyle name="20% - Accent6 2 2 2 11" xfId="22478"/>
    <cellStyle name="20% - Accent6 2 2 2 12" xfId="22479"/>
    <cellStyle name="20% - Accent6 2 2 2 13" xfId="22480"/>
    <cellStyle name="20% - Accent6 2 2 2 14" xfId="22481"/>
    <cellStyle name="20% - Accent6 2 2 2 15" xfId="22482"/>
    <cellStyle name="20% - Accent6 2 2 2 2" xfId="22483"/>
    <cellStyle name="20% - Accent6 2 2 2 2 2" xfId="22484"/>
    <cellStyle name="20% - Accent6 2 2 2 2 2 2" xfId="22485"/>
    <cellStyle name="20% - Accent6 2 2 2 2 3" xfId="22486"/>
    <cellStyle name="20% - Accent6 2 2 2 3" xfId="22487"/>
    <cellStyle name="20% - Accent6 2 2 2 3 2" xfId="22488"/>
    <cellStyle name="20% - Accent6 2 2 2 3 2 2" xfId="22489"/>
    <cellStyle name="20% - Accent6 2 2 2 3 3" xfId="22490"/>
    <cellStyle name="20% - Accent6 2 2 2 4" xfId="22491"/>
    <cellStyle name="20% - Accent6 2 2 2 4 2" xfId="22492"/>
    <cellStyle name="20% - Accent6 2 2 2 5" xfId="22493"/>
    <cellStyle name="20% - Accent6 2 2 2 6" xfId="22494"/>
    <cellStyle name="20% - Accent6 2 2 2 7" xfId="22495"/>
    <cellStyle name="20% - Accent6 2 2 2 8" xfId="22496"/>
    <cellStyle name="20% - Accent6 2 2 2 9" xfId="22497"/>
    <cellStyle name="20% - Accent6 2 2 2_PNF Disclosure Summary 063011" xfId="22498"/>
    <cellStyle name="20% - Accent6 2 2 3" xfId="22499"/>
    <cellStyle name="20% - Accent6 2 2 3 2" xfId="22500"/>
    <cellStyle name="20% - Accent6 2 2 3 2 2" xfId="22501"/>
    <cellStyle name="20% - Accent6 2 2 3 3" xfId="22502"/>
    <cellStyle name="20% - Accent6 2 2 4" xfId="22503"/>
    <cellStyle name="20% - Accent6 2 2 4 2" xfId="22504"/>
    <cellStyle name="20% - Accent6 2 2 4 2 2" xfId="22505"/>
    <cellStyle name="20% - Accent6 2 2 4 3" xfId="22506"/>
    <cellStyle name="20% - Accent6 2 2 5" xfId="22507"/>
    <cellStyle name="20% - Accent6 2 2 5 2" xfId="22508"/>
    <cellStyle name="20% - Accent6 2 2 6" xfId="22509"/>
    <cellStyle name="20% - Accent6 2 2 7" xfId="22510"/>
    <cellStyle name="20% - Accent6 2 2 8" xfId="22511"/>
    <cellStyle name="20% - Accent6 2 2 9" xfId="22512"/>
    <cellStyle name="20% - Accent6 2 2_PNF Disclosure Summary 063011" xfId="22513"/>
    <cellStyle name="20% - Accent6 2 20" xfId="22514"/>
    <cellStyle name="20% - Accent6 2 21" xfId="22515"/>
    <cellStyle name="20% - Accent6 2 22" xfId="22516"/>
    <cellStyle name="20% - Accent6 2 3" xfId="22517"/>
    <cellStyle name="20% - Accent6 2 3 10" xfId="22518"/>
    <cellStyle name="20% - Accent6 2 3 11" xfId="22519"/>
    <cellStyle name="20% - Accent6 2 3 12" xfId="22520"/>
    <cellStyle name="20% - Accent6 2 3 13" xfId="22521"/>
    <cellStyle name="20% - Accent6 2 3 14" xfId="22522"/>
    <cellStyle name="20% - Accent6 2 3 15" xfId="22523"/>
    <cellStyle name="20% - Accent6 2 3 16" xfId="22524"/>
    <cellStyle name="20% - Accent6 2 3 2" xfId="22525"/>
    <cellStyle name="20% - Accent6 2 3 2 10" xfId="22526"/>
    <cellStyle name="20% - Accent6 2 3 2 11" xfId="22527"/>
    <cellStyle name="20% - Accent6 2 3 2 12" xfId="22528"/>
    <cellStyle name="20% - Accent6 2 3 2 13" xfId="22529"/>
    <cellStyle name="20% - Accent6 2 3 2 14" xfId="22530"/>
    <cellStyle name="20% - Accent6 2 3 2 15" xfId="22531"/>
    <cellStyle name="20% - Accent6 2 3 2 2" xfId="22532"/>
    <cellStyle name="20% - Accent6 2 3 2 2 2" xfId="22533"/>
    <cellStyle name="20% - Accent6 2 3 2 2 2 2" xfId="22534"/>
    <cellStyle name="20% - Accent6 2 3 2 2 3" xfId="22535"/>
    <cellStyle name="20% - Accent6 2 3 2 3" xfId="22536"/>
    <cellStyle name="20% - Accent6 2 3 2 3 2" xfId="22537"/>
    <cellStyle name="20% - Accent6 2 3 2 3 2 2" xfId="22538"/>
    <cellStyle name="20% - Accent6 2 3 2 3 3" xfId="22539"/>
    <cellStyle name="20% - Accent6 2 3 2 4" xfId="22540"/>
    <cellStyle name="20% - Accent6 2 3 2 4 2" xfId="22541"/>
    <cellStyle name="20% - Accent6 2 3 2 5" xfId="22542"/>
    <cellStyle name="20% - Accent6 2 3 2 6" xfId="22543"/>
    <cellStyle name="20% - Accent6 2 3 2 7" xfId="22544"/>
    <cellStyle name="20% - Accent6 2 3 2 8" xfId="22545"/>
    <cellStyle name="20% - Accent6 2 3 2 9" xfId="22546"/>
    <cellStyle name="20% - Accent6 2 3 2_PNF Disclosure Summary 063011" xfId="22547"/>
    <cellStyle name="20% - Accent6 2 3 3" xfId="22548"/>
    <cellStyle name="20% - Accent6 2 3 3 2" xfId="22549"/>
    <cellStyle name="20% - Accent6 2 3 3 2 2" xfId="22550"/>
    <cellStyle name="20% - Accent6 2 3 3 3" xfId="22551"/>
    <cellStyle name="20% - Accent6 2 3 4" xfId="22552"/>
    <cellStyle name="20% - Accent6 2 3 4 2" xfId="22553"/>
    <cellStyle name="20% - Accent6 2 3 4 2 2" xfId="22554"/>
    <cellStyle name="20% - Accent6 2 3 4 3" xfId="22555"/>
    <cellStyle name="20% - Accent6 2 3 5" xfId="22556"/>
    <cellStyle name="20% - Accent6 2 3 5 2" xfId="22557"/>
    <cellStyle name="20% - Accent6 2 3 6" xfId="22558"/>
    <cellStyle name="20% - Accent6 2 3 7" xfId="22559"/>
    <cellStyle name="20% - Accent6 2 3 8" xfId="22560"/>
    <cellStyle name="20% - Accent6 2 3 9" xfId="22561"/>
    <cellStyle name="20% - Accent6 2 3_PNF Disclosure Summary 063011" xfId="22562"/>
    <cellStyle name="20% - Accent6 2 4" xfId="22563"/>
    <cellStyle name="20% - Accent6 2 4 10" xfId="22564"/>
    <cellStyle name="20% - Accent6 2 4 11" xfId="22565"/>
    <cellStyle name="20% - Accent6 2 4 12" xfId="22566"/>
    <cellStyle name="20% - Accent6 2 4 13" xfId="22567"/>
    <cellStyle name="20% - Accent6 2 4 14" xfId="22568"/>
    <cellStyle name="20% - Accent6 2 4 15" xfId="22569"/>
    <cellStyle name="20% - Accent6 2 4 16" xfId="22570"/>
    <cellStyle name="20% - Accent6 2 4 2" xfId="22571"/>
    <cellStyle name="20% - Accent6 2 4 2 10" xfId="22572"/>
    <cellStyle name="20% - Accent6 2 4 2 11" xfId="22573"/>
    <cellStyle name="20% - Accent6 2 4 2 12" xfId="22574"/>
    <cellStyle name="20% - Accent6 2 4 2 13" xfId="22575"/>
    <cellStyle name="20% - Accent6 2 4 2 14" xfId="22576"/>
    <cellStyle name="20% - Accent6 2 4 2 15" xfId="22577"/>
    <cellStyle name="20% - Accent6 2 4 2 2" xfId="22578"/>
    <cellStyle name="20% - Accent6 2 4 2 2 2" xfId="22579"/>
    <cellStyle name="20% - Accent6 2 4 2 2 2 2" xfId="22580"/>
    <cellStyle name="20% - Accent6 2 4 2 2 3" xfId="22581"/>
    <cellStyle name="20% - Accent6 2 4 2 3" xfId="22582"/>
    <cellStyle name="20% - Accent6 2 4 2 3 2" xfId="22583"/>
    <cellStyle name="20% - Accent6 2 4 2 3 2 2" xfId="22584"/>
    <cellStyle name="20% - Accent6 2 4 2 3 3" xfId="22585"/>
    <cellStyle name="20% - Accent6 2 4 2 4" xfId="22586"/>
    <cellStyle name="20% - Accent6 2 4 2 4 2" xfId="22587"/>
    <cellStyle name="20% - Accent6 2 4 2 5" xfId="22588"/>
    <cellStyle name="20% - Accent6 2 4 2 6" xfId="22589"/>
    <cellStyle name="20% - Accent6 2 4 2 7" xfId="22590"/>
    <cellStyle name="20% - Accent6 2 4 2 8" xfId="22591"/>
    <cellStyle name="20% - Accent6 2 4 2 9" xfId="22592"/>
    <cellStyle name="20% - Accent6 2 4 2_PNF Disclosure Summary 063011" xfId="22593"/>
    <cellStyle name="20% - Accent6 2 4 3" xfId="22594"/>
    <cellStyle name="20% - Accent6 2 4 3 2" xfId="22595"/>
    <cellStyle name="20% - Accent6 2 4 3 2 2" xfId="22596"/>
    <cellStyle name="20% - Accent6 2 4 3 3" xfId="22597"/>
    <cellStyle name="20% - Accent6 2 4 4" xfId="22598"/>
    <cellStyle name="20% - Accent6 2 4 4 2" xfId="22599"/>
    <cellStyle name="20% - Accent6 2 4 4 2 2" xfId="22600"/>
    <cellStyle name="20% - Accent6 2 4 4 3" xfId="22601"/>
    <cellStyle name="20% - Accent6 2 4 5" xfId="22602"/>
    <cellStyle name="20% - Accent6 2 4 5 2" xfId="22603"/>
    <cellStyle name="20% - Accent6 2 4 6" xfId="22604"/>
    <cellStyle name="20% - Accent6 2 4 7" xfId="22605"/>
    <cellStyle name="20% - Accent6 2 4 8" xfId="22606"/>
    <cellStyle name="20% - Accent6 2 4 9" xfId="22607"/>
    <cellStyle name="20% - Accent6 2 4_PNF Disclosure Summary 063011" xfId="22608"/>
    <cellStyle name="20% - Accent6 2 5" xfId="22609"/>
    <cellStyle name="20% - Accent6 2 5 10" xfId="22610"/>
    <cellStyle name="20% - Accent6 2 5 11" xfId="22611"/>
    <cellStyle name="20% - Accent6 2 5 12" xfId="22612"/>
    <cellStyle name="20% - Accent6 2 5 13" xfId="22613"/>
    <cellStyle name="20% - Accent6 2 5 14" xfId="22614"/>
    <cellStyle name="20% - Accent6 2 5 15" xfId="22615"/>
    <cellStyle name="20% - Accent6 2 5 16" xfId="22616"/>
    <cellStyle name="20% - Accent6 2 5 2" xfId="22617"/>
    <cellStyle name="20% - Accent6 2 5 2 10" xfId="22618"/>
    <cellStyle name="20% - Accent6 2 5 2 11" xfId="22619"/>
    <cellStyle name="20% - Accent6 2 5 2 12" xfId="22620"/>
    <cellStyle name="20% - Accent6 2 5 2 13" xfId="22621"/>
    <cellStyle name="20% - Accent6 2 5 2 14" xfId="22622"/>
    <cellStyle name="20% - Accent6 2 5 2 15" xfId="22623"/>
    <cellStyle name="20% - Accent6 2 5 2 2" xfId="22624"/>
    <cellStyle name="20% - Accent6 2 5 2 2 2" xfId="22625"/>
    <cellStyle name="20% - Accent6 2 5 2 2 2 2" xfId="22626"/>
    <cellStyle name="20% - Accent6 2 5 2 2 3" xfId="22627"/>
    <cellStyle name="20% - Accent6 2 5 2 3" xfId="22628"/>
    <cellStyle name="20% - Accent6 2 5 2 3 2" xfId="22629"/>
    <cellStyle name="20% - Accent6 2 5 2 3 2 2" xfId="22630"/>
    <cellStyle name="20% - Accent6 2 5 2 3 3" xfId="22631"/>
    <cellStyle name="20% - Accent6 2 5 2 4" xfId="22632"/>
    <cellStyle name="20% - Accent6 2 5 2 4 2" xfId="22633"/>
    <cellStyle name="20% - Accent6 2 5 2 5" xfId="22634"/>
    <cellStyle name="20% - Accent6 2 5 2 6" xfId="22635"/>
    <cellStyle name="20% - Accent6 2 5 2 7" xfId="22636"/>
    <cellStyle name="20% - Accent6 2 5 2 8" xfId="22637"/>
    <cellStyle name="20% - Accent6 2 5 2 9" xfId="22638"/>
    <cellStyle name="20% - Accent6 2 5 2_PNF Disclosure Summary 063011" xfId="22639"/>
    <cellStyle name="20% - Accent6 2 5 3" xfId="22640"/>
    <cellStyle name="20% - Accent6 2 5 3 2" xfId="22641"/>
    <cellStyle name="20% - Accent6 2 5 3 2 2" xfId="22642"/>
    <cellStyle name="20% - Accent6 2 5 3 3" xfId="22643"/>
    <cellStyle name="20% - Accent6 2 5 4" xfId="22644"/>
    <cellStyle name="20% - Accent6 2 5 4 2" xfId="22645"/>
    <cellStyle name="20% - Accent6 2 5 4 2 2" xfId="22646"/>
    <cellStyle name="20% - Accent6 2 5 4 3" xfId="22647"/>
    <cellStyle name="20% - Accent6 2 5 5" xfId="22648"/>
    <cellStyle name="20% - Accent6 2 5 5 2" xfId="22649"/>
    <cellStyle name="20% - Accent6 2 5 6" xfId="22650"/>
    <cellStyle name="20% - Accent6 2 5 7" xfId="22651"/>
    <cellStyle name="20% - Accent6 2 5 8" xfId="22652"/>
    <cellStyle name="20% - Accent6 2 5 9" xfId="22653"/>
    <cellStyle name="20% - Accent6 2 5_PNF Disclosure Summary 063011" xfId="22654"/>
    <cellStyle name="20% - Accent6 2 6" xfId="22655"/>
    <cellStyle name="20% - Accent6 2 6 10" xfId="22656"/>
    <cellStyle name="20% - Accent6 2 6 11" xfId="22657"/>
    <cellStyle name="20% - Accent6 2 6 12" xfId="22658"/>
    <cellStyle name="20% - Accent6 2 6 13" xfId="22659"/>
    <cellStyle name="20% - Accent6 2 6 14" xfId="22660"/>
    <cellStyle name="20% - Accent6 2 6 15" xfId="22661"/>
    <cellStyle name="20% - Accent6 2 6 16" xfId="22662"/>
    <cellStyle name="20% - Accent6 2 6 2" xfId="22663"/>
    <cellStyle name="20% - Accent6 2 6 2 10" xfId="22664"/>
    <cellStyle name="20% - Accent6 2 6 2 11" xfId="22665"/>
    <cellStyle name="20% - Accent6 2 6 2 12" xfId="22666"/>
    <cellStyle name="20% - Accent6 2 6 2 13" xfId="22667"/>
    <cellStyle name="20% - Accent6 2 6 2 14" xfId="22668"/>
    <cellStyle name="20% - Accent6 2 6 2 15" xfId="22669"/>
    <cellStyle name="20% - Accent6 2 6 2 2" xfId="22670"/>
    <cellStyle name="20% - Accent6 2 6 2 2 2" xfId="22671"/>
    <cellStyle name="20% - Accent6 2 6 2 2 2 2" xfId="22672"/>
    <cellStyle name="20% - Accent6 2 6 2 2 3" xfId="22673"/>
    <cellStyle name="20% - Accent6 2 6 2 3" xfId="22674"/>
    <cellStyle name="20% - Accent6 2 6 2 3 2" xfId="22675"/>
    <cellStyle name="20% - Accent6 2 6 2 3 2 2" xfId="22676"/>
    <cellStyle name="20% - Accent6 2 6 2 3 3" xfId="22677"/>
    <cellStyle name="20% - Accent6 2 6 2 4" xfId="22678"/>
    <cellStyle name="20% - Accent6 2 6 2 4 2" xfId="22679"/>
    <cellStyle name="20% - Accent6 2 6 2 5" xfId="22680"/>
    <cellStyle name="20% - Accent6 2 6 2 6" xfId="22681"/>
    <cellStyle name="20% - Accent6 2 6 2 7" xfId="22682"/>
    <cellStyle name="20% - Accent6 2 6 2 8" xfId="22683"/>
    <cellStyle name="20% - Accent6 2 6 2 9" xfId="22684"/>
    <cellStyle name="20% - Accent6 2 6 2_PNF Disclosure Summary 063011" xfId="22685"/>
    <cellStyle name="20% - Accent6 2 6 3" xfId="22686"/>
    <cellStyle name="20% - Accent6 2 6 3 2" xfId="22687"/>
    <cellStyle name="20% - Accent6 2 6 3 2 2" xfId="22688"/>
    <cellStyle name="20% - Accent6 2 6 3 3" xfId="22689"/>
    <cellStyle name="20% - Accent6 2 6 4" xfId="22690"/>
    <cellStyle name="20% - Accent6 2 6 4 2" xfId="22691"/>
    <cellStyle name="20% - Accent6 2 6 4 2 2" xfId="22692"/>
    <cellStyle name="20% - Accent6 2 6 4 3" xfId="22693"/>
    <cellStyle name="20% - Accent6 2 6 5" xfId="22694"/>
    <cellStyle name="20% - Accent6 2 6 5 2" xfId="22695"/>
    <cellStyle name="20% - Accent6 2 6 6" xfId="22696"/>
    <cellStyle name="20% - Accent6 2 6 7" xfId="22697"/>
    <cellStyle name="20% - Accent6 2 6 8" xfId="22698"/>
    <cellStyle name="20% - Accent6 2 6 9" xfId="22699"/>
    <cellStyle name="20% - Accent6 2 6_PNF Disclosure Summary 063011" xfId="22700"/>
    <cellStyle name="20% - Accent6 2 7" xfId="22701"/>
    <cellStyle name="20% - Accent6 2 7 10" xfId="22702"/>
    <cellStyle name="20% - Accent6 2 7 11" xfId="22703"/>
    <cellStyle name="20% - Accent6 2 7 12" xfId="22704"/>
    <cellStyle name="20% - Accent6 2 7 13" xfId="22705"/>
    <cellStyle name="20% - Accent6 2 7 14" xfId="22706"/>
    <cellStyle name="20% - Accent6 2 7 15" xfId="22707"/>
    <cellStyle name="20% - Accent6 2 7 16" xfId="22708"/>
    <cellStyle name="20% - Accent6 2 7 2" xfId="22709"/>
    <cellStyle name="20% - Accent6 2 7 2 10" xfId="22710"/>
    <cellStyle name="20% - Accent6 2 7 2 11" xfId="22711"/>
    <cellStyle name="20% - Accent6 2 7 2 12" xfId="22712"/>
    <cellStyle name="20% - Accent6 2 7 2 13" xfId="22713"/>
    <cellStyle name="20% - Accent6 2 7 2 14" xfId="22714"/>
    <cellStyle name="20% - Accent6 2 7 2 15" xfId="22715"/>
    <cellStyle name="20% - Accent6 2 7 2 2" xfId="22716"/>
    <cellStyle name="20% - Accent6 2 7 2 2 2" xfId="22717"/>
    <cellStyle name="20% - Accent6 2 7 2 2 2 2" xfId="22718"/>
    <cellStyle name="20% - Accent6 2 7 2 2 3" xfId="22719"/>
    <cellStyle name="20% - Accent6 2 7 2 3" xfId="22720"/>
    <cellStyle name="20% - Accent6 2 7 2 3 2" xfId="22721"/>
    <cellStyle name="20% - Accent6 2 7 2 3 2 2" xfId="22722"/>
    <cellStyle name="20% - Accent6 2 7 2 3 3" xfId="22723"/>
    <cellStyle name="20% - Accent6 2 7 2 4" xfId="22724"/>
    <cellStyle name="20% - Accent6 2 7 2 4 2" xfId="22725"/>
    <cellStyle name="20% - Accent6 2 7 2 5" xfId="22726"/>
    <cellStyle name="20% - Accent6 2 7 2 6" xfId="22727"/>
    <cellStyle name="20% - Accent6 2 7 2 7" xfId="22728"/>
    <cellStyle name="20% - Accent6 2 7 2 8" xfId="22729"/>
    <cellStyle name="20% - Accent6 2 7 2 9" xfId="22730"/>
    <cellStyle name="20% - Accent6 2 7 2_PNF Disclosure Summary 063011" xfId="22731"/>
    <cellStyle name="20% - Accent6 2 7 3" xfId="22732"/>
    <cellStyle name="20% - Accent6 2 7 3 2" xfId="22733"/>
    <cellStyle name="20% - Accent6 2 7 3 2 2" xfId="22734"/>
    <cellStyle name="20% - Accent6 2 7 3 3" xfId="22735"/>
    <cellStyle name="20% - Accent6 2 7 4" xfId="22736"/>
    <cellStyle name="20% - Accent6 2 7 4 2" xfId="22737"/>
    <cellStyle name="20% - Accent6 2 7 4 2 2" xfId="22738"/>
    <cellStyle name="20% - Accent6 2 7 4 3" xfId="22739"/>
    <cellStyle name="20% - Accent6 2 7 5" xfId="22740"/>
    <cellStyle name="20% - Accent6 2 7 5 2" xfId="22741"/>
    <cellStyle name="20% - Accent6 2 7 6" xfId="22742"/>
    <cellStyle name="20% - Accent6 2 7 7" xfId="22743"/>
    <cellStyle name="20% - Accent6 2 7 8" xfId="22744"/>
    <cellStyle name="20% - Accent6 2 7 9" xfId="22745"/>
    <cellStyle name="20% - Accent6 2 7_PNF Disclosure Summary 063011" xfId="22746"/>
    <cellStyle name="20% - Accent6 2 8" xfId="22747"/>
    <cellStyle name="20% - Accent6 2 8 10" xfId="22748"/>
    <cellStyle name="20% - Accent6 2 8 11" xfId="22749"/>
    <cellStyle name="20% - Accent6 2 8 12" xfId="22750"/>
    <cellStyle name="20% - Accent6 2 8 13" xfId="22751"/>
    <cellStyle name="20% - Accent6 2 8 14" xfId="22752"/>
    <cellStyle name="20% - Accent6 2 8 15" xfId="22753"/>
    <cellStyle name="20% - Accent6 2 8 2" xfId="22754"/>
    <cellStyle name="20% - Accent6 2 8 2 2" xfId="22755"/>
    <cellStyle name="20% - Accent6 2 8 2 2 2" xfId="22756"/>
    <cellStyle name="20% - Accent6 2 8 2 3" xfId="22757"/>
    <cellStyle name="20% - Accent6 2 8 3" xfId="22758"/>
    <cellStyle name="20% - Accent6 2 8 3 2" xfId="22759"/>
    <cellStyle name="20% - Accent6 2 8 3 2 2" xfId="22760"/>
    <cellStyle name="20% - Accent6 2 8 3 3" xfId="22761"/>
    <cellStyle name="20% - Accent6 2 8 4" xfId="22762"/>
    <cellStyle name="20% - Accent6 2 8 4 2" xfId="22763"/>
    <cellStyle name="20% - Accent6 2 8 5" xfId="22764"/>
    <cellStyle name="20% - Accent6 2 8 6" xfId="22765"/>
    <cellStyle name="20% - Accent6 2 8 7" xfId="22766"/>
    <cellStyle name="20% - Accent6 2 8 8" xfId="22767"/>
    <cellStyle name="20% - Accent6 2 8 9" xfId="22768"/>
    <cellStyle name="20% - Accent6 2 8_PNF Disclosure Summary 063011" xfId="22769"/>
    <cellStyle name="20% - Accent6 2 9" xfId="22770"/>
    <cellStyle name="20% - Accent6 2 9 2" xfId="22771"/>
    <cellStyle name="20% - Accent6 2 9 2 2" xfId="22772"/>
    <cellStyle name="20% - Accent6 2 9 3" xfId="22773"/>
    <cellStyle name="20% - Accent6 2_PNF Disclosure Summary 063011" xfId="22774"/>
    <cellStyle name="20% - Accent6 20" xfId="22775"/>
    <cellStyle name="20% - Accent6 20 10" xfId="22776"/>
    <cellStyle name="20% - Accent6 20 11" xfId="22777"/>
    <cellStyle name="20% - Accent6 20 12" xfId="22778"/>
    <cellStyle name="20% - Accent6 20 13" xfId="22779"/>
    <cellStyle name="20% - Accent6 20 14" xfId="22780"/>
    <cellStyle name="20% - Accent6 20 15" xfId="22781"/>
    <cellStyle name="20% - Accent6 20 2" xfId="22782"/>
    <cellStyle name="20% - Accent6 20 2 2" xfId="22783"/>
    <cellStyle name="20% - Accent6 20 2 2 2" xfId="22784"/>
    <cellStyle name="20% - Accent6 20 2 3" xfId="22785"/>
    <cellStyle name="20% - Accent6 20 3" xfId="22786"/>
    <cellStyle name="20% - Accent6 20 3 2" xfId="22787"/>
    <cellStyle name="20% - Accent6 20 3 2 2" xfId="22788"/>
    <cellStyle name="20% - Accent6 20 3 3" xfId="22789"/>
    <cellStyle name="20% - Accent6 20 4" xfId="22790"/>
    <cellStyle name="20% - Accent6 20 4 2" xfId="22791"/>
    <cellStyle name="20% - Accent6 20 5" xfId="22792"/>
    <cellStyle name="20% - Accent6 20 6" xfId="22793"/>
    <cellStyle name="20% - Accent6 20 7" xfId="22794"/>
    <cellStyle name="20% - Accent6 20 8" xfId="22795"/>
    <cellStyle name="20% - Accent6 20 9" xfId="22796"/>
    <cellStyle name="20% - Accent6 20_PNF Disclosure Summary 063011" xfId="22797"/>
    <cellStyle name="20% - Accent6 21" xfId="22798"/>
    <cellStyle name="20% - Accent6 21 2" xfId="22799"/>
    <cellStyle name="20% - Accent6 22" xfId="22800"/>
    <cellStyle name="20% - Accent6 23" xfId="22801"/>
    <cellStyle name="20% - Accent6 24" xfId="22802"/>
    <cellStyle name="20% - Accent6 25" xfId="22803"/>
    <cellStyle name="20% - Accent6 26" xfId="22804"/>
    <cellStyle name="20% - Accent6 27" xfId="22805"/>
    <cellStyle name="20% - Accent6 28" xfId="22806"/>
    <cellStyle name="20% - Accent6 29" xfId="22807"/>
    <cellStyle name="20% - Accent6 3" xfId="22808"/>
    <cellStyle name="20% - Accent6 3 10" xfId="22809"/>
    <cellStyle name="20% - Accent6 3 10 2" xfId="22810"/>
    <cellStyle name="20% - Accent6 3 10 2 2" xfId="22811"/>
    <cellStyle name="20% - Accent6 3 10 3" xfId="22812"/>
    <cellStyle name="20% - Accent6 3 11" xfId="22813"/>
    <cellStyle name="20% - Accent6 3 11 2" xfId="22814"/>
    <cellStyle name="20% - Accent6 3 12" xfId="22815"/>
    <cellStyle name="20% - Accent6 3 13" xfId="22816"/>
    <cellStyle name="20% - Accent6 3 14" xfId="22817"/>
    <cellStyle name="20% - Accent6 3 15" xfId="22818"/>
    <cellStyle name="20% - Accent6 3 16" xfId="22819"/>
    <cellStyle name="20% - Accent6 3 17" xfId="22820"/>
    <cellStyle name="20% - Accent6 3 18" xfId="22821"/>
    <cellStyle name="20% - Accent6 3 19" xfId="22822"/>
    <cellStyle name="20% - Accent6 3 2" xfId="22823"/>
    <cellStyle name="20% - Accent6 3 2 10" xfId="22824"/>
    <cellStyle name="20% - Accent6 3 2 11" xfId="22825"/>
    <cellStyle name="20% - Accent6 3 2 12" xfId="22826"/>
    <cellStyle name="20% - Accent6 3 2 13" xfId="22827"/>
    <cellStyle name="20% - Accent6 3 2 14" xfId="22828"/>
    <cellStyle name="20% - Accent6 3 2 15" xfId="22829"/>
    <cellStyle name="20% - Accent6 3 2 16" xfId="22830"/>
    <cellStyle name="20% - Accent6 3 2 2" xfId="22831"/>
    <cellStyle name="20% - Accent6 3 2 2 10" xfId="22832"/>
    <cellStyle name="20% - Accent6 3 2 2 11" xfId="22833"/>
    <cellStyle name="20% - Accent6 3 2 2 12" xfId="22834"/>
    <cellStyle name="20% - Accent6 3 2 2 13" xfId="22835"/>
    <cellStyle name="20% - Accent6 3 2 2 14" xfId="22836"/>
    <cellStyle name="20% - Accent6 3 2 2 15" xfId="22837"/>
    <cellStyle name="20% - Accent6 3 2 2 2" xfId="22838"/>
    <cellStyle name="20% - Accent6 3 2 2 2 2" xfId="22839"/>
    <cellStyle name="20% - Accent6 3 2 2 2 2 2" xfId="22840"/>
    <cellStyle name="20% - Accent6 3 2 2 2 3" xfId="22841"/>
    <cellStyle name="20% - Accent6 3 2 2 3" xfId="22842"/>
    <cellStyle name="20% - Accent6 3 2 2 3 2" xfId="22843"/>
    <cellStyle name="20% - Accent6 3 2 2 3 2 2" xfId="22844"/>
    <cellStyle name="20% - Accent6 3 2 2 3 3" xfId="22845"/>
    <cellStyle name="20% - Accent6 3 2 2 4" xfId="22846"/>
    <cellStyle name="20% - Accent6 3 2 2 4 2" xfId="22847"/>
    <cellStyle name="20% - Accent6 3 2 2 5" xfId="22848"/>
    <cellStyle name="20% - Accent6 3 2 2 6" xfId="22849"/>
    <cellStyle name="20% - Accent6 3 2 2 7" xfId="22850"/>
    <cellStyle name="20% - Accent6 3 2 2 8" xfId="22851"/>
    <cellStyle name="20% - Accent6 3 2 2 9" xfId="22852"/>
    <cellStyle name="20% - Accent6 3 2 2_PNF Disclosure Summary 063011" xfId="22853"/>
    <cellStyle name="20% - Accent6 3 2 3" xfId="22854"/>
    <cellStyle name="20% - Accent6 3 2 3 2" xfId="22855"/>
    <cellStyle name="20% - Accent6 3 2 3 2 2" xfId="22856"/>
    <cellStyle name="20% - Accent6 3 2 3 3" xfId="22857"/>
    <cellStyle name="20% - Accent6 3 2 4" xfId="22858"/>
    <cellStyle name="20% - Accent6 3 2 4 2" xfId="22859"/>
    <cellStyle name="20% - Accent6 3 2 4 2 2" xfId="22860"/>
    <cellStyle name="20% - Accent6 3 2 4 3" xfId="22861"/>
    <cellStyle name="20% - Accent6 3 2 5" xfId="22862"/>
    <cellStyle name="20% - Accent6 3 2 5 2" xfId="22863"/>
    <cellStyle name="20% - Accent6 3 2 6" xfId="22864"/>
    <cellStyle name="20% - Accent6 3 2 7" xfId="22865"/>
    <cellStyle name="20% - Accent6 3 2 8" xfId="22866"/>
    <cellStyle name="20% - Accent6 3 2 9" xfId="22867"/>
    <cellStyle name="20% - Accent6 3 2_PNF Disclosure Summary 063011" xfId="22868"/>
    <cellStyle name="20% - Accent6 3 20" xfId="22869"/>
    <cellStyle name="20% - Accent6 3 21" xfId="22870"/>
    <cellStyle name="20% - Accent6 3 22" xfId="22871"/>
    <cellStyle name="20% - Accent6 3 3" xfId="22872"/>
    <cellStyle name="20% - Accent6 3 3 10" xfId="22873"/>
    <cellStyle name="20% - Accent6 3 3 11" xfId="22874"/>
    <cellStyle name="20% - Accent6 3 3 12" xfId="22875"/>
    <cellStyle name="20% - Accent6 3 3 13" xfId="22876"/>
    <cellStyle name="20% - Accent6 3 3 14" xfId="22877"/>
    <cellStyle name="20% - Accent6 3 3 15" xfId="22878"/>
    <cellStyle name="20% - Accent6 3 3 16" xfId="22879"/>
    <cellStyle name="20% - Accent6 3 3 2" xfId="22880"/>
    <cellStyle name="20% - Accent6 3 3 2 10" xfId="22881"/>
    <cellStyle name="20% - Accent6 3 3 2 11" xfId="22882"/>
    <cellStyle name="20% - Accent6 3 3 2 12" xfId="22883"/>
    <cellStyle name="20% - Accent6 3 3 2 13" xfId="22884"/>
    <cellStyle name="20% - Accent6 3 3 2 14" xfId="22885"/>
    <cellStyle name="20% - Accent6 3 3 2 15" xfId="22886"/>
    <cellStyle name="20% - Accent6 3 3 2 2" xfId="22887"/>
    <cellStyle name="20% - Accent6 3 3 2 2 2" xfId="22888"/>
    <cellStyle name="20% - Accent6 3 3 2 2 2 2" xfId="22889"/>
    <cellStyle name="20% - Accent6 3 3 2 2 3" xfId="22890"/>
    <cellStyle name="20% - Accent6 3 3 2 3" xfId="22891"/>
    <cellStyle name="20% - Accent6 3 3 2 3 2" xfId="22892"/>
    <cellStyle name="20% - Accent6 3 3 2 3 2 2" xfId="22893"/>
    <cellStyle name="20% - Accent6 3 3 2 3 3" xfId="22894"/>
    <cellStyle name="20% - Accent6 3 3 2 4" xfId="22895"/>
    <cellStyle name="20% - Accent6 3 3 2 4 2" xfId="22896"/>
    <cellStyle name="20% - Accent6 3 3 2 5" xfId="22897"/>
    <cellStyle name="20% - Accent6 3 3 2 6" xfId="22898"/>
    <cellStyle name="20% - Accent6 3 3 2 7" xfId="22899"/>
    <cellStyle name="20% - Accent6 3 3 2 8" xfId="22900"/>
    <cellStyle name="20% - Accent6 3 3 2 9" xfId="22901"/>
    <cellStyle name="20% - Accent6 3 3 2_PNF Disclosure Summary 063011" xfId="22902"/>
    <cellStyle name="20% - Accent6 3 3 3" xfId="22903"/>
    <cellStyle name="20% - Accent6 3 3 3 2" xfId="22904"/>
    <cellStyle name="20% - Accent6 3 3 3 2 2" xfId="22905"/>
    <cellStyle name="20% - Accent6 3 3 3 3" xfId="22906"/>
    <cellStyle name="20% - Accent6 3 3 4" xfId="22907"/>
    <cellStyle name="20% - Accent6 3 3 4 2" xfId="22908"/>
    <cellStyle name="20% - Accent6 3 3 4 2 2" xfId="22909"/>
    <cellStyle name="20% - Accent6 3 3 4 3" xfId="22910"/>
    <cellStyle name="20% - Accent6 3 3 5" xfId="22911"/>
    <cellStyle name="20% - Accent6 3 3 5 2" xfId="22912"/>
    <cellStyle name="20% - Accent6 3 3 6" xfId="22913"/>
    <cellStyle name="20% - Accent6 3 3 7" xfId="22914"/>
    <cellStyle name="20% - Accent6 3 3 8" xfId="22915"/>
    <cellStyle name="20% - Accent6 3 3 9" xfId="22916"/>
    <cellStyle name="20% - Accent6 3 3_PNF Disclosure Summary 063011" xfId="22917"/>
    <cellStyle name="20% - Accent6 3 4" xfId="22918"/>
    <cellStyle name="20% - Accent6 3 4 10" xfId="22919"/>
    <cellStyle name="20% - Accent6 3 4 11" xfId="22920"/>
    <cellStyle name="20% - Accent6 3 4 12" xfId="22921"/>
    <cellStyle name="20% - Accent6 3 4 13" xfId="22922"/>
    <cellStyle name="20% - Accent6 3 4 14" xfId="22923"/>
    <cellStyle name="20% - Accent6 3 4 15" xfId="22924"/>
    <cellStyle name="20% - Accent6 3 4 16" xfId="22925"/>
    <cellStyle name="20% - Accent6 3 4 2" xfId="22926"/>
    <cellStyle name="20% - Accent6 3 4 2 10" xfId="22927"/>
    <cellStyle name="20% - Accent6 3 4 2 11" xfId="22928"/>
    <cellStyle name="20% - Accent6 3 4 2 12" xfId="22929"/>
    <cellStyle name="20% - Accent6 3 4 2 13" xfId="22930"/>
    <cellStyle name="20% - Accent6 3 4 2 14" xfId="22931"/>
    <cellStyle name="20% - Accent6 3 4 2 15" xfId="22932"/>
    <cellStyle name="20% - Accent6 3 4 2 2" xfId="22933"/>
    <cellStyle name="20% - Accent6 3 4 2 2 2" xfId="22934"/>
    <cellStyle name="20% - Accent6 3 4 2 2 2 2" xfId="22935"/>
    <cellStyle name="20% - Accent6 3 4 2 2 3" xfId="22936"/>
    <cellStyle name="20% - Accent6 3 4 2 3" xfId="22937"/>
    <cellStyle name="20% - Accent6 3 4 2 3 2" xfId="22938"/>
    <cellStyle name="20% - Accent6 3 4 2 3 2 2" xfId="22939"/>
    <cellStyle name="20% - Accent6 3 4 2 3 3" xfId="22940"/>
    <cellStyle name="20% - Accent6 3 4 2 4" xfId="22941"/>
    <cellStyle name="20% - Accent6 3 4 2 4 2" xfId="22942"/>
    <cellStyle name="20% - Accent6 3 4 2 5" xfId="22943"/>
    <cellStyle name="20% - Accent6 3 4 2 6" xfId="22944"/>
    <cellStyle name="20% - Accent6 3 4 2 7" xfId="22945"/>
    <cellStyle name="20% - Accent6 3 4 2 8" xfId="22946"/>
    <cellStyle name="20% - Accent6 3 4 2 9" xfId="22947"/>
    <cellStyle name="20% - Accent6 3 4 2_PNF Disclosure Summary 063011" xfId="22948"/>
    <cellStyle name="20% - Accent6 3 4 3" xfId="22949"/>
    <cellStyle name="20% - Accent6 3 4 3 2" xfId="22950"/>
    <cellStyle name="20% - Accent6 3 4 3 2 2" xfId="22951"/>
    <cellStyle name="20% - Accent6 3 4 3 3" xfId="22952"/>
    <cellStyle name="20% - Accent6 3 4 4" xfId="22953"/>
    <cellStyle name="20% - Accent6 3 4 4 2" xfId="22954"/>
    <cellStyle name="20% - Accent6 3 4 4 2 2" xfId="22955"/>
    <cellStyle name="20% - Accent6 3 4 4 3" xfId="22956"/>
    <cellStyle name="20% - Accent6 3 4 5" xfId="22957"/>
    <cellStyle name="20% - Accent6 3 4 5 2" xfId="22958"/>
    <cellStyle name="20% - Accent6 3 4 6" xfId="22959"/>
    <cellStyle name="20% - Accent6 3 4 7" xfId="22960"/>
    <cellStyle name="20% - Accent6 3 4 8" xfId="22961"/>
    <cellStyle name="20% - Accent6 3 4 9" xfId="22962"/>
    <cellStyle name="20% - Accent6 3 4_PNF Disclosure Summary 063011" xfId="22963"/>
    <cellStyle name="20% - Accent6 3 5" xfId="22964"/>
    <cellStyle name="20% - Accent6 3 5 10" xfId="22965"/>
    <cellStyle name="20% - Accent6 3 5 11" xfId="22966"/>
    <cellStyle name="20% - Accent6 3 5 12" xfId="22967"/>
    <cellStyle name="20% - Accent6 3 5 13" xfId="22968"/>
    <cellStyle name="20% - Accent6 3 5 14" xfId="22969"/>
    <cellStyle name="20% - Accent6 3 5 15" xfId="22970"/>
    <cellStyle name="20% - Accent6 3 5 16" xfId="22971"/>
    <cellStyle name="20% - Accent6 3 5 2" xfId="22972"/>
    <cellStyle name="20% - Accent6 3 5 2 10" xfId="22973"/>
    <cellStyle name="20% - Accent6 3 5 2 11" xfId="22974"/>
    <cellStyle name="20% - Accent6 3 5 2 12" xfId="22975"/>
    <cellStyle name="20% - Accent6 3 5 2 13" xfId="22976"/>
    <cellStyle name="20% - Accent6 3 5 2 14" xfId="22977"/>
    <cellStyle name="20% - Accent6 3 5 2 15" xfId="22978"/>
    <cellStyle name="20% - Accent6 3 5 2 2" xfId="22979"/>
    <cellStyle name="20% - Accent6 3 5 2 2 2" xfId="22980"/>
    <cellStyle name="20% - Accent6 3 5 2 2 2 2" xfId="22981"/>
    <cellStyle name="20% - Accent6 3 5 2 2 3" xfId="22982"/>
    <cellStyle name="20% - Accent6 3 5 2 3" xfId="22983"/>
    <cellStyle name="20% - Accent6 3 5 2 3 2" xfId="22984"/>
    <cellStyle name="20% - Accent6 3 5 2 3 2 2" xfId="22985"/>
    <cellStyle name="20% - Accent6 3 5 2 3 3" xfId="22986"/>
    <cellStyle name="20% - Accent6 3 5 2 4" xfId="22987"/>
    <cellStyle name="20% - Accent6 3 5 2 4 2" xfId="22988"/>
    <cellStyle name="20% - Accent6 3 5 2 5" xfId="22989"/>
    <cellStyle name="20% - Accent6 3 5 2 6" xfId="22990"/>
    <cellStyle name="20% - Accent6 3 5 2 7" xfId="22991"/>
    <cellStyle name="20% - Accent6 3 5 2 8" xfId="22992"/>
    <cellStyle name="20% - Accent6 3 5 2 9" xfId="22993"/>
    <cellStyle name="20% - Accent6 3 5 2_PNF Disclosure Summary 063011" xfId="22994"/>
    <cellStyle name="20% - Accent6 3 5 3" xfId="22995"/>
    <cellStyle name="20% - Accent6 3 5 3 2" xfId="22996"/>
    <cellStyle name="20% - Accent6 3 5 3 2 2" xfId="22997"/>
    <cellStyle name="20% - Accent6 3 5 3 3" xfId="22998"/>
    <cellStyle name="20% - Accent6 3 5 4" xfId="22999"/>
    <cellStyle name="20% - Accent6 3 5 4 2" xfId="23000"/>
    <cellStyle name="20% - Accent6 3 5 4 2 2" xfId="23001"/>
    <cellStyle name="20% - Accent6 3 5 4 3" xfId="23002"/>
    <cellStyle name="20% - Accent6 3 5 5" xfId="23003"/>
    <cellStyle name="20% - Accent6 3 5 5 2" xfId="23004"/>
    <cellStyle name="20% - Accent6 3 5 6" xfId="23005"/>
    <cellStyle name="20% - Accent6 3 5 7" xfId="23006"/>
    <cellStyle name="20% - Accent6 3 5 8" xfId="23007"/>
    <cellStyle name="20% - Accent6 3 5 9" xfId="23008"/>
    <cellStyle name="20% - Accent6 3 5_PNF Disclosure Summary 063011" xfId="23009"/>
    <cellStyle name="20% - Accent6 3 6" xfId="23010"/>
    <cellStyle name="20% - Accent6 3 6 10" xfId="23011"/>
    <cellStyle name="20% - Accent6 3 6 11" xfId="23012"/>
    <cellStyle name="20% - Accent6 3 6 12" xfId="23013"/>
    <cellStyle name="20% - Accent6 3 6 13" xfId="23014"/>
    <cellStyle name="20% - Accent6 3 6 14" xfId="23015"/>
    <cellStyle name="20% - Accent6 3 6 15" xfId="23016"/>
    <cellStyle name="20% - Accent6 3 6 16" xfId="23017"/>
    <cellStyle name="20% - Accent6 3 6 2" xfId="23018"/>
    <cellStyle name="20% - Accent6 3 6 2 10" xfId="23019"/>
    <cellStyle name="20% - Accent6 3 6 2 11" xfId="23020"/>
    <cellStyle name="20% - Accent6 3 6 2 12" xfId="23021"/>
    <cellStyle name="20% - Accent6 3 6 2 13" xfId="23022"/>
    <cellStyle name="20% - Accent6 3 6 2 14" xfId="23023"/>
    <cellStyle name="20% - Accent6 3 6 2 15" xfId="23024"/>
    <cellStyle name="20% - Accent6 3 6 2 2" xfId="23025"/>
    <cellStyle name="20% - Accent6 3 6 2 2 2" xfId="23026"/>
    <cellStyle name="20% - Accent6 3 6 2 2 2 2" xfId="23027"/>
    <cellStyle name="20% - Accent6 3 6 2 2 3" xfId="23028"/>
    <cellStyle name="20% - Accent6 3 6 2 3" xfId="23029"/>
    <cellStyle name="20% - Accent6 3 6 2 3 2" xfId="23030"/>
    <cellStyle name="20% - Accent6 3 6 2 3 2 2" xfId="23031"/>
    <cellStyle name="20% - Accent6 3 6 2 3 3" xfId="23032"/>
    <cellStyle name="20% - Accent6 3 6 2 4" xfId="23033"/>
    <cellStyle name="20% - Accent6 3 6 2 4 2" xfId="23034"/>
    <cellStyle name="20% - Accent6 3 6 2 5" xfId="23035"/>
    <cellStyle name="20% - Accent6 3 6 2 6" xfId="23036"/>
    <cellStyle name="20% - Accent6 3 6 2 7" xfId="23037"/>
    <cellStyle name="20% - Accent6 3 6 2 8" xfId="23038"/>
    <cellStyle name="20% - Accent6 3 6 2 9" xfId="23039"/>
    <cellStyle name="20% - Accent6 3 6 2_PNF Disclosure Summary 063011" xfId="23040"/>
    <cellStyle name="20% - Accent6 3 6 3" xfId="23041"/>
    <cellStyle name="20% - Accent6 3 6 3 2" xfId="23042"/>
    <cellStyle name="20% - Accent6 3 6 3 2 2" xfId="23043"/>
    <cellStyle name="20% - Accent6 3 6 3 3" xfId="23044"/>
    <cellStyle name="20% - Accent6 3 6 4" xfId="23045"/>
    <cellStyle name="20% - Accent6 3 6 4 2" xfId="23046"/>
    <cellStyle name="20% - Accent6 3 6 4 2 2" xfId="23047"/>
    <cellStyle name="20% - Accent6 3 6 4 3" xfId="23048"/>
    <cellStyle name="20% - Accent6 3 6 5" xfId="23049"/>
    <cellStyle name="20% - Accent6 3 6 5 2" xfId="23050"/>
    <cellStyle name="20% - Accent6 3 6 6" xfId="23051"/>
    <cellStyle name="20% - Accent6 3 6 7" xfId="23052"/>
    <cellStyle name="20% - Accent6 3 6 8" xfId="23053"/>
    <cellStyle name="20% - Accent6 3 6 9" xfId="23054"/>
    <cellStyle name="20% - Accent6 3 6_PNF Disclosure Summary 063011" xfId="23055"/>
    <cellStyle name="20% - Accent6 3 7" xfId="23056"/>
    <cellStyle name="20% - Accent6 3 7 10" xfId="23057"/>
    <cellStyle name="20% - Accent6 3 7 11" xfId="23058"/>
    <cellStyle name="20% - Accent6 3 7 12" xfId="23059"/>
    <cellStyle name="20% - Accent6 3 7 13" xfId="23060"/>
    <cellStyle name="20% - Accent6 3 7 14" xfId="23061"/>
    <cellStyle name="20% - Accent6 3 7 15" xfId="23062"/>
    <cellStyle name="20% - Accent6 3 7 16" xfId="23063"/>
    <cellStyle name="20% - Accent6 3 7 2" xfId="23064"/>
    <cellStyle name="20% - Accent6 3 7 2 10" xfId="23065"/>
    <cellStyle name="20% - Accent6 3 7 2 11" xfId="23066"/>
    <cellStyle name="20% - Accent6 3 7 2 12" xfId="23067"/>
    <cellStyle name="20% - Accent6 3 7 2 13" xfId="23068"/>
    <cellStyle name="20% - Accent6 3 7 2 14" xfId="23069"/>
    <cellStyle name="20% - Accent6 3 7 2 15" xfId="23070"/>
    <cellStyle name="20% - Accent6 3 7 2 2" xfId="23071"/>
    <cellStyle name="20% - Accent6 3 7 2 2 2" xfId="23072"/>
    <cellStyle name="20% - Accent6 3 7 2 2 2 2" xfId="23073"/>
    <cellStyle name="20% - Accent6 3 7 2 2 3" xfId="23074"/>
    <cellStyle name="20% - Accent6 3 7 2 3" xfId="23075"/>
    <cellStyle name="20% - Accent6 3 7 2 3 2" xfId="23076"/>
    <cellStyle name="20% - Accent6 3 7 2 3 2 2" xfId="23077"/>
    <cellStyle name="20% - Accent6 3 7 2 3 3" xfId="23078"/>
    <cellStyle name="20% - Accent6 3 7 2 4" xfId="23079"/>
    <cellStyle name="20% - Accent6 3 7 2 4 2" xfId="23080"/>
    <cellStyle name="20% - Accent6 3 7 2 5" xfId="23081"/>
    <cellStyle name="20% - Accent6 3 7 2 6" xfId="23082"/>
    <cellStyle name="20% - Accent6 3 7 2 7" xfId="23083"/>
    <cellStyle name="20% - Accent6 3 7 2 8" xfId="23084"/>
    <cellStyle name="20% - Accent6 3 7 2 9" xfId="23085"/>
    <cellStyle name="20% - Accent6 3 7 2_PNF Disclosure Summary 063011" xfId="23086"/>
    <cellStyle name="20% - Accent6 3 7 3" xfId="23087"/>
    <cellStyle name="20% - Accent6 3 7 3 2" xfId="23088"/>
    <cellStyle name="20% - Accent6 3 7 3 2 2" xfId="23089"/>
    <cellStyle name="20% - Accent6 3 7 3 3" xfId="23090"/>
    <cellStyle name="20% - Accent6 3 7 4" xfId="23091"/>
    <cellStyle name="20% - Accent6 3 7 4 2" xfId="23092"/>
    <cellStyle name="20% - Accent6 3 7 4 2 2" xfId="23093"/>
    <cellStyle name="20% - Accent6 3 7 4 3" xfId="23094"/>
    <cellStyle name="20% - Accent6 3 7 5" xfId="23095"/>
    <cellStyle name="20% - Accent6 3 7 5 2" xfId="23096"/>
    <cellStyle name="20% - Accent6 3 7 6" xfId="23097"/>
    <cellStyle name="20% - Accent6 3 7 7" xfId="23098"/>
    <cellStyle name="20% - Accent6 3 7 8" xfId="23099"/>
    <cellStyle name="20% - Accent6 3 7 9" xfId="23100"/>
    <cellStyle name="20% - Accent6 3 7_PNF Disclosure Summary 063011" xfId="23101"/>
    <cellStyle name="20% - Accent6 3 8" xfId="23102"/>
    <cellStyle name="20% - Accent6 3 8 10" xfId="23103"/>
    <cellStyle name="20% - Accent6 3 8 11" xfId="23104"/>
    <cellStyle name="20% - Accent6 3 8 12" xfId="23105"/>
    <cellStyle name="20% - Accent6 3 8 13" xfId="23106"/>
    <cellStyle name="20% - Accent6 3 8 14" xfId="23107"/>
    <cellStyle name="20% - Accent6 3 8 15" xfId="23108"/>
    <cellStyle name="20% - Accent6 3 8 2" xfId="23109"/>
    <cellStyle name="20% - Accent6 3 8 2 2" xfId="23110"/>
    <cellStyle name="20% - Accent6 3 8 2 2 2" xfId="23111"/>
    <cellStyle name="20% - Accent6 3 8 2 3" xfId="23112"/>
    <cellStyle name="20% - Accent6 3 8 3" xfId="23113"/>
    <cellStyle name="20% - Accent6 3 8 3 2" xfId="23114"/>
    <cellStyle name="20% - Accent6 3 8 3 2 2" xfId="23115"/>
    <cellStyle name="20% - Accent6 3 8 3 3" xfId="23116"/>
    <cellStyle name="20% - Accent6 3 8 4" xfId="23117"/>
    <cellStyle name="20% - Accent6 3 8 4 2" xfId="23118"/>
    <cellStyle name="20% - Accent6 3 8 5" xfId="23119"/>
    <cellStyle name="20% - Accent6 3 8 6" xfId="23120"/>
    <cellStyle name="20% - Accent6 3 8 7" xfId="23121"/>
    <cellStyle name="20% - Accent6 3 8 8" xfId="23122"/>
    <cellStyle name="20% - Accent6 3 8 9" xfId="23123"/>
    <cellStyle name="20% - Accent6 3 8_PNF Disclosure Summary 063011" xfId="23124"/>
    <cellStyle name="20% - Accent6 3 9" xfId="23125"/>
    <cellStyle name="20% - Accent6 3 9 2" xfId="23126"/>
    <cellStyle name="20% - Accent6 3 9 2 2" xfId="23127"/>
    <cellStyle name="20% - Accent6 3 9 3" xfId="23128"/>
    <cellStyle name="20% - Accent6 3_PNF Disclosure Summary 063011" xfId="23129"/>
    <cellStyle name="20% - Accent6 30" xfId="23130"/>
    <cellStyle name="20% - Accent6 31" xfId="23131"/>
    <cellStyle name="20% - Accent6 32" xfId="23132"/>
    <cellStyle name="20% - Accent6 4" xfId="23133"/>
    <cellStyle name="20% - Accent6 4 10" xfId="23134"/>
    <cellStyle name="20% - Accent6 4 10 2" xfId="23135"/>
    <cellStyle name="20% - Accent6 4 10 2 2" xfId="23136"/>
    <cellStyle name="20% - Accent6 4 10 3" xfId="23137"/>
    <cellStyle name="20% - Accent6 4 11" xfId="23138"/>
    <cellStyle name="20% - Accent6 4 11 2" xfId="23139"/>
    <cellStyle name="20% - Accent6 4 12" xfId="23140"/>
    <cellStyle name="20% - Accent6 4 13" xfId="23141"/>
    <cellStyle name="20% - Accent6 4 14" xfId="23142"/>
    <cellStyle name="20% - Accent6 4 15" xfId="23143"/>
    <cellStyle name="20% - Accent6 4 16" xfId="23144"/>
    <cellStyle name="20% - Accent6 4 17" xfId="23145"/>
    <cellStyle name="20% - Accent6 4 18" xfId="23146"/>
    <cellStyle name="20% - Accent6 4 19" xfId="23147"/>
    <cellStyle name="20% - Accent6 4 2" xfId="23148"/>
    <cellStyle name="20% - Accent6 4 2 10" xfId="23149"/>
    <cellStyle name="20% - Accent6 4 2 11" xfId="23150"/>
    <cellStyle name="20% - Accent6 4 2 12" xfId="23151"/>
    <cellStyle name="20% - Accent6 4 2 13" xfId="23152"/>
    <cellStyle name="20% - Accent6 4 2 14" xfId="23153"/>
    <cellStyle name="20% - Accent6 4 2 15" xfId="23154"/>
    <cellStyle name="20% - Accent6 4 2 16" xfId="23155"/>
    <cellStyle name="20% - Accent6 4 2 2" xfId="23156"/>
    <cellStyle name="20% - Accent6 4 2 2 10" xfId="23157"/>
    <cellStyle name="20% - Accent6 4 2 2 11" xfId="23158"/>
    <cellStyle name="20% - Accent6 4 2 2 12" xfId="23159"/>
    <cellStyle name="20% - Accent6 4 2 2 13" xfId="23160"/>
    <cellStyle name="20% - Accent6 4 2 2 14" xfId="23161"/>
    <cellStyle name="20% - Accent6 4 2 2 15" xfId="23162"/>
    <cellStyle name="20% - Accent6 4 2 2 2" xfId="23163"/>
    <cellStyle name="20% - Accent6 4 2 2 2 2" xfId="23164"/>
    <cellStyle name="20% - Accent6 4 2 2 2 2 2" xfId="23165"/>
    <cellStyle name="20% - Accent6 4 2 2 2 3" xfId="23166"/>
    <cellStyle name="20% - Accent6 4 2 2 3" xfId="23167"/>
    <cellStyle name="20% - Accent6 4 2 2 3 2" xfId="23168"/>
    <cellStyle name="20% - Accent6 4 2 2 3 2 2" xfId="23169"/>
    <cellStyle name="20% - Accent6 4 2 2 3 3" xfId="23170"/>
    <cellStyle name="20% - Accent6 4 2 2 4" xfId="23171"/>
    <cellStyle name="20% - Accent6 4 2 2 4 2" xfId="23172"/>
    <cellStyle name="20% - Accent6 4 2 2 5" xfId="23173"/>
    <cellStyle name="20% - Accent6 4 2 2 6" xfId="23174"/>
    <cellStyle name="20% - Accent6 4 2 2 7" xfId="23175"/>
    <cellStyle name="20% - Accent6 4 2 2 8" xfId="23176"/>
    <cellStyle name="20% - Accent6 4 2 2 9" xfId="23177"/>
    <cellStyle name="20% - Accent6 4 2 2_PNF Disclosure Summary 063011" xfId="23178"/>
    <cellStyle name="20% - Accent6 4 2 3" xfId="23179"/>
    <cellStyle name="20% - Accent6 4 2 3 2" xfId="23180"/>
    <cellStyle name="20% - Accent6 4 2 3 2 2" xfId="23181"/>
    <cellStyle name="20% - Accent6 4 2 3 3" xfId="23182"/>
    <cellStyle name="20% - Accent6 4 2 4" xfId="23183"/>
    <cellStyle name="20% - Accent6 4 2 4 2" xfId="23184"/>
    <cellStyle name="20% - Accent6 4 2 4 2 2" xfId="23185"/>
    <cellStyle name="20% - Accent6 4 2 4 3" xfId="23186"/>
    <cellStyle name="20% - Accent6 4 2 5" xfId="23187"/>
    <cellStyle name="20% - Accent6 4 2 5 2" xfId="23188"/>
    <cellStyle name="20% - Accent6 4 2 6" xfId="23189"/>
    <cellStyle name="20% - Accent6 4 2 7" xfId="23190"/>
    <cellStyle name="20% - Accent6 4 2 8" xfId="23191"/>
    <cellStyle name="20% - Accent6 4 2 9" xfId="23192"/>
    <cellStyle name="20% - Accent6 4 2_PNF Disclosure Summary 063011" xfId="23193"/>
    <cellStyle name="20% - Accent6 4 20" xfId="23194"/>
    <cellStyle name="20% - Accent6 4 21" xfId="23195"/>
    <cellStyle name="20% - Accent6 4 22" xfId="23196"/>
    <cellStyle name="20% - Accent6 4 3" xfId="23197"/>
    <cellStyle name="20% - Accent6 4 3 10" xfId="23198"/>
    <cellStyle name="20% - Accent6 4 3 11" xfId="23199"/>
    <cellStyle name="20% - Accent6 4 3 12" xfId="23200"/>
    <cellStyle name="20% - Accent6 4 3 13" xfId="23201"/>
    <cellStyle name="20% - Accent6 4 3 14" xfId="23202"/>
    <cellStyle name="20% - Accent6 4 3 15" xfId="23203"/>
    <cellStyle name="20% - Accent6 4 3 16" xfId="23204"/>
    <cellStyle name="20% - Accent6 4 3 2" xfId="23205"/>
    <cellStyle name="20% - Accent6 4 3 2 10" xfId="23206"/>
    <cellStyle name="20% - Accent6 4 3 2 11" xfId="23207"/>
    <cellStyle name="20% - Accent6 4 3 2 12" xfId="23208"/>
    <cellStyle name="20% - Accent6 4 3 2 13" xfId="23209"/>
    <cellStyle name="20% - Accent6 4 3 2 14" xfId="23210"/>
    <cellStyle name="20% - Accent6 4 3 2 15" xfId="23211"/>
    <cellStyle name="20% - Accent6 4 3 2 2" xfId="23212"/>
    <cellStyle name="20% - Accent6 4 3 2 2 2" xfId="23213"/>
    <cellStyle name="20% - Accent6 4 3 2 2 2 2" xfId="23214"/>
    <cellStyle name="20% - Accent6 4 3 2 2 3" xfId="23215"/>
    <cellStyle name="20% - Accent6 4 3 2 3" xfId="23216"/>
    <cellStyle name="20% - Accent6 4 3 2 3 2" xfId="23217"/>
    <cellStyle name="20% - Accent6 4 3 2 3 2 2" xfId="23218"/>
    <cellStyle name="20% - Accent6 4 3 2 3 3" xfId="23219"/>
    <cellStyle name="20% - Accent6 4 3 2 4" xfId="23220"/>
    <cellStyle name="20% - Accent6 4 3 2 4 2" xfId="23221"/>
    <cellStyle name="20% - Accent6 4 3 2 5" xfId="23222"/>
    <cellStyle name="20% - Accent6 4 3 2 6" xfId="23223"/>
    <cellStyle name="20% - Accent6 4 3 2 7" xfId="23224"/>
    <cellStyle name="20% - Accent6 4 3 2 8" xfId="23225"/>
    <cellStyle name="20% - Accent6 4 3 2 9" xfId="23226"/>
    <cellStyle name="20% - Accent6 4 3 2_PNF Disclosure Summary 063011" xfId="23227"/>
    <cellStyle name="20% - Accent6 4 3 3" xfId="23228"/>
    <cellStyle name="20% - Accent6 4 3 3 2" xfId="23229"/>
    <cellStyle name="20% - Accent6 4 3 3 2 2" xfId="23230"/>
    <cellStyle name="20% - Accent6 4 3 3 3" xfId="23231"/>
    <cellStyle name="20% - Accent6 4 3 4" xfId="23232"/>
    <cellStyle name="20% - Accent6 4 3 4 2" xfId="23233"/>
    <cellStyle name="20% - Accent6 4 3 4 2 2" xfId="23234"/>
    <cellStyle name="20% - Accent6 4 3 4 3" xfId="23235"/>
    <cellStyle name="20% - Accent6 4 3 5" xfId="23236"/>
    <cellStyle name="20% - Accent6 4 3 5 2" xfId="23237"/>
    <cellStyle name="20% - Accent6 4 3 6" xfId="23238"/>
    <cellStyle name="20% - Accent6 4 3 7" xfId="23239"/>
    <cellStyle name="20% - Accent6 4 3 8" xfId="23240"/>
    <cellStyle name="20% - Accent6 4 3 9" xfId="23241"/>
    <cellStyle name="20% - Accent6 4 3_PNF Disclosure Summary 063011" xfId="23242"/>
    <cellStyle name="20% - Accent6 4 4" xfId="23243"/>
    <cellStyle name="20% - Accent6 4 4 10" xfId="23244"/>
    <cellStyle name="20% - Accent6 4 4 11" xfId="23245"/>
    <cellStyle name="20% - Accent6 4 4 12" xfId="23246"/>
    <cellStyle name="20% - Accent6 4 4 13" xfId="23247"/>
    <cellStyle name="20% - Accent6 4 4 14" xfId="23248"/>
    <cellStyle name="20% - Accent6 4 4 15" xfId="23249"/>
    <cellStyle name="20% - Accent6 4 4 16" xfId="23250"/>
    <cellStyle name="20% - Accent6 4 4 2" xfId="23251"/>
    <cellStyle name="20% - Accent6 4 4 2 10" xfId="23252"/>
    <cellStyle name="20% - Accent6 4 4 2 11" xfId="23253"/>
    <cellStyle name="20% - Accent6 4 4 2 12" xfId="23254"/>
    <cellStyle name="20% - Accent6 4 4 2 13" xfId="23255"/>
    <cellStyle name="20% - Accent6 4 4 2 14" xfId="23256"/>
    <cellStyle name="20% - Accent6 4 4 2 15" xfId="23257"/>
    <cellStyle name="20% - Accent6 4 4 2 2" xfId="23258"/>
    <cellStyle name="20% - Accent6 4 4 2 2 2" xfId="23259"/>
    <cellStyle name="20% - Accent6 4 4 2 2 2 2" xfId="23260"/>
    <cellStyle name="20% - Accent6 4 4 2 2 3" xfId="23261"/>
    <cellStyle name="20% - Accent6 4 4 2 3" xfId="23262"/>
    <cellStyle name="20% - Accent6 4 4 2 3 2" xfId="23263"/>
    <cellStyle name="20% - Accent6 4 4 2 3 2 2" xfId="23264"/>
    <cellStyle name="20% - Accent6 4 4 2 3 3" xfId="23265"/>
    <cellStyle name="20% - Accent6 4 4 2 4" xfId="23266"/>
    <cellStyle name="20% - Accent6 4 4 2 4 2" xfId="23267"/>
    <cellStyle name="20% - Accent6 4 4 2 5" xfId="23268"/>
    <cellStyle name="20% - Accent6 4 4 2 6" xfId="23269"/>
    <cellStyle name="20% - Accent6 4 4 2 7" xfId="23270"/>
    <cellStyle name="20% - Accent6 4 4 2 8" xfId="23271"/>
    <cellStyle name="20% - Accent6 4 4 2 9" xfId="23272"/>
    <cellStyle name="20% - Accent6 4 4 2_PNF Disclosure Summary 063011" xfId="23273"/>
    <cellStyle name="20% - Accent6 4 4 3" xfId="23274"/>
    <cellStyle name="20% - Accent6 4 4 3 2" xfId="23275"/>
    <cellStyle name="20% - Accent6 4 4 3 2 2" xfId="23276"/>
    <cellStyle name="20% - Accent6 4 4 3 3" xfId="23277"/>
    <cellStyle name="20% - Accent6 4 4 4" xfId="23278"/>
    <cellStyle name="20% - Accent6 4 4 4 2" xfId="23279"/>
    <cellStyle name="20% - Accent6 4 4 4 2 2" xfId="23280"/>
    <cellStyle name="20% - Accent6 4 4 4 3" xfId="23281"/>
    <cellStyle name="20% - Accent6 4 4 5" xfId="23282"/>
    <cellStyle name="20% - Accent6 4 4 5 2" xfId="23283"/>
    <cellStyle name="20% - Accent6 4 4 6" xfId="23284"/>
    <cellStyle name="20% - Accent6 4 4 7" xfId="23285"/>
    <cellStyle name="20% - Accent6 4 4 8" xfId="23286"/>
    <cellStyle name="20% - Accent6 4 4 9" xfId="23287"/>
    <cellStyle name="20% - Accent6 4 4_PNF Disclosure Summary 063011" xfId="23288"/>
    <cellStyle name="20% - Accent6 4 5" xfId="23289"/>
    <cellStyle name="20% - Accent6 4 5 10" xfId="23290"/>
    <cellStyle name="20% - Accent6 4 5 11" xfId="23291"/>
    <cellStyle name="20% - Accent6 4 5 12" xfId="23292"/>
    <cellStyle name="20% - Accent6 4 5 13" xfId="23293"/>
    <cellStyle name="20% - Accent6 4 5 14" xfId="23294"/>
    <cellStyle name="20% - Accent6 4 5 15" xfId="23295"/>
    <cellStyle name="20% - Accent6 4 5 16" xfId="23296"/>
    <cellStyle name="20% - Accent6 4 5 2" xfId="23297"/>
    <cellStyle name="20% - Accent6 4 5 2 10" xfId="23298"/>
    <cellStyle name="20% - Accent6 4 5 2 11" xfId="23299"/>
    <cellStyle name="20% - Accent6 4 5 2 12" xfId="23300"/>
    <cellStyle name="20% - Accent6 4 5 2 13" xfId="23301"/>
    <cellStyle name="20% - Accent6 4 5 2 14" xfId="23302"/>
    <cellStyle name="20% - Accent6 4 5 2 15" xfId="23303"/>
    <cellStyle name="20% - Accent6 4 5 2 2" xfId="23304"/>
    <cellStyle name="20% - Accent6 4 5 2 2 2" xfId="23305"/>
    <cellStyle name="20% - Accent6 4 5 2 2 2 2" xfId="23306"/>
    <cellStyle name="20% - Accent6 4 5 2 2 3" xfId="23307"/>
    <cellStyle name="20% - Accent6 4 5 2 3" xfId="23308"/>
    <cellStyle name="20% - Accent6 4 5 2 3 2" xfId="23309"/>
    <cellStyle name="20% - Accent6 4 5 2 3 2 2" xfId="23310"/>
    <cellStyle name="20% - Accent6 4 5 2 3 3" xfId="23311"/>
    <cellStyle name="20% - Accent6 4 5 2 4" xfId="23312"/>
    <cellStyle name="20% - Accent6 4 5 2 4 2" xfId="23313"/>
    <cellStyle name="20% - Accent6 4 5 2 5" xfId="23314"/>
    <cellStyle name="20% - Accent6 4 5 2 6" xfId="23315"/>
    <cellStyle name="20% - Accent6 4 5 2 7" xfId="23316"/>
    <cellStyle name="20% - Accent6 4 5 2 8" xfId="23317"/>
    <cellStyle name="20% - Accent6 4 5 2 9" xfId="23318"/>
    <cellStyle name="20% - Accent6 4 5 2_PNF Disclosure Summary 063011" xfId="23319"/>
    <cellStyle name="20% - Accent6 4 5 3" xfId="23320"/>
    <cellStyle name="20% - Accent6 4 5 3 2" xfId="23321"/>
    <cellStyle name="20% - Accent6 4 5 3 2 2" xfId="23322"/>
    <cellStyle name="20% - Accent6 4 5 3 3" xfId="23323"/>
    <cellStyle name="20% - Accent6 4 5 4" xfId="23324"/>
    <cellStyle name="20% - Accent6 4 5 4 2" xfId="23325"/>
    <cellStyle name="20% - Accent6 4 5 4 2 2" xfId="23326"/>
    <cellStyle name="20% - Accent6 4 5 4 3" xfId="23327"/>
    <cellStyle name="20% - Accent6 4 5 5" xfId="23328"/>
    <cellStyle name="20% - Accent6 4 5 5 2" xfId="23329"/>
    <cellStyle name="20% - Accent6 4 5 6" xfId="23330"/>
    <cellStyle name="20% - Accent6 4 5 7" xfId="23331"/>
    <cellStyle name="20% - Accent6 4 5 8" xfId="23332"/>
    <cellStyle name="20% - Accent6 4 5 9" xfId="23333"/>
    <cellStyle name="20% - Accent6 4 5_PNF Disclosure Summary 063011" xfId="23334"/>
    <cellStyle name="20% - Accent6 4 6" xfId="23335"/>
    <cellStyle name="20% - Accent6 4 6 10" xfId="23336"/>
    <cellStyle name="20% - Accent6 4 6 11" xfId="23337"/>
    <cellStyle name="20% - Accent6 4 6 12" xfId="23338"/>
    <cellStyle name="20% - Accent6 4 6 13" xfId="23339"/>
    <cellStyle name="20% - Accent6 4 6 14" xfId="23340"/>
    <cellStyle name="20% - Accent6 4 6 15" xfId="23341"/>
    <cellStyle name="20% - Accent6 4 6 16" xfId="23342"/>
    <cellStyle name="20% - Accent6 4 6 2" xfId="23343"/>
    <cellStyle name="20% - Accent6 4 6 2 10" xfId="23344"/>
    <cellStyle name="20% - Accent6 4 6 2 11" xfId="23345"/>
    <cellStyle name="20% - Accent6 4 6 2 12" xfId="23346"/>
    <cellStyle name="20% - Accent6 4 6 2 13" xfId="23347"/>
    <cellStyle name="20% - Accent6 4 6 2 14" xfId="23348"/>
    <cellStyle name="20% - Accent6 4 6 2 15" xfId="23349"/>
    <cellStyle name="20% - Accent6 4 6 2 2" xfId="23350"/>
    <cellStyle name="20% - Accent6 4 6 2 2 2" xfId="23351"/>
    <cellStyle name="20% - Accent6 4 6 2 2 2 2" xfId="23352"/>
    <cellStyle name="20% - Accent6 4 6 2 2 3" xfId="23353"/>
    <cellStyle name="20% - Accent6 4 6 2 3" xfId="23354"/>
    <cellStyle name="20% - Accent6 4 6 2 3 2" xfId="23355"/>
    <cellStyle name="20% - Accent6 4 6 2 3 2 2" xfId="23356"/>
    <cellStyle name="20% - Accent6 4 6 2 3 3" xfId="23357"/>
    <cellStyle name="20% - Accent6 4 6 2 4" xfId="23358"/>
    <cellStyle name="20% - Accent6 4 6 2 4 2" xfId="23359"/>
    <cellStyle name="20% - Accent6 4 6 2 5" xfId="23360"/>
    <cellStyle name="20% - Accent6 4 6 2 6" xfId="23361"/>
    <cellStyle name="20% - Accent6 4 6 2 7" xfId="23362"/>
    <cellStyle name="20% - Accent6 4 6 2 8" xfId="23363"/>
    <cellStyle name="20% - Accent6 4 6 2 9" xfId="23364"/>
    <cellStyle name="20% - Accent6 4 6 2_PNF Disclosure Summary 063011" xfId="23365"/>
    <cellStyle name="20% - Accent6 4 6 3" xfId="23366"/>
    <cellStyle name="20% - Accent6 4 6 3 2" xfId="23367"/>
    <cellStyle name="20% - Accent6 4 6 3 2 2" xfId="23368"/>
    <cellStyle name="20% - Accent6 4 6 3 3" xfId="23369"/>
    <cellStyle name="20% - Accent6 4 6 4" xfId="23370"/>
    <cellStyle name="20% - Accent6 4 6 4 2" xfId="23371"/>
    <cellStyle name="20% - Accent6 4 6 4 2 2" xfId="23372"/>
    <cellStyle name="20% - Accent6 4 6 4 3" xfId="23373"/>
    <cellStyle name="20% - Accent6 4 6 5" xfId="23374"/>
    <cellStyle name="20% - Accent6 4 6 5 2" xfId="23375"/>
    <cellStyle name="20% - Accent6 4 6 6" xfId="23376"/>
    <cellStyle name="20% - Accent6 4 6 7" xfId="23377"/>
    <cellStyle name="20% - Accent6 4 6 8" xfId="23378"/>
    <cellStyle name="20% - Accent6 4 6 9" xfId="23379"/>
    <cellStyle name="20% - Accent6 4 6_PNF Disclosure Summary 063011" xfId="23380"/>
    <cellStyle name="20% - Accent6 4 7" xfId="23381"/>
    <cellStyle name="20% - Accent6 4 7 10" xfId="23382"/>
    <cellStyle name="20% - Accent6 4 7 11" xfId="23383"/>
    <cellStyle name="20% - Accent6 4 7 12" xfId="23384"/>
    <cellStyle name="20% - Accent6 4 7 13" xfId="23385"/>
    <cellStyle name="20% - Accent6 4 7 14" xfId="23386"/>
    <cellStyle name="20% - Accent6 4 7 15" xfId="23387"/>
    <cellStyle name="20% - Accent6 4 7 16" xfId="23388"/>
    <cellStyle name="20% - Accent6 4 7 2" xfId="23389"/>
    <cellStyle name="20% - Accent6 4 7 2 10" xfId="23390"/>
    <cellStyle name="20% - Accent6 4 7 2 11" xfId="23391"/>
    <cellStyle name="20% - Accent6 4 7 2 12" xfId="23392"/>
    <cellStyle name="20% - Accent6 4 7 2 13" xfId="23393"/>
    <cellStyle name="20% - Accent6 4 7 2 14" xfId="23394"/>
    <cellStyle name="20% - Accent6 4 7 2 15" xfId="23395"/>
    <cellStyle name="20% - Accent6 4 7 2 2" xfId="23396"/>
    <cellStyle name="20% - Accent6 4 7 2 2 2" xfId="23397"/>
    <cellStyle name="20% - Accent6 4 7 2 2 2 2" xfId="23398"/>
    <cellStyle name="20% - Accent6 4 7 2 2 3" xfId="23399"/>
    <cellStyle name="20% - Accent6 4 7 2 3" xfId="23400"/>
    <cellStyle name="20% - Accent6 4 7 2 3 2" xfId="23401"/>
    <cellStyle name="20% - Accent6 4 7 2 3 2 2" xfId="23402"/>
    <cellStyle name="20% - Accent6 4 7 2 3 3" xfId="23403"/>
    <cellStyle name="20% - Accent6 4 7 2 4" xfId="23404"/>
    <cellStyle name="20% - Accent6 4 7 2 4 2" xfId="23405"/>
    <cellStyle name="20% - Accent6 4 7 2 5" xfId="23406"/>
    <cellStyle name="20% - Accent6 4 7 2 6" xfId="23407"/>
    <cellStyle name="20% - Accent6 4 7 2 7" xfId="23408"/>
    <cellStyle name="20% - Accent6 4 7 2 8" xfId="23409"/>
    <cellStyle name="20% - Accent6 4 7 2 9" xfId="23410"/>
    <cellStyle name="20% - Accent6 4 7 2_PNF Disclosure Summary 063011" xfId="23411"/>
    <cellStyle name="20% - Accent6 4 7 3" xfId="23412"/>
    <cellStyle name="20% - Accent6 4 7 3 2" xfId="23413"/>
    <cellStyle name="20% - Accent6 4 7 3 2 2" xfId="23414"/>
    <cellStyle name="20% - Accent6 4 7 3 3" xfId="23415"/>
    <cellStyle name="20% - Accent6 4 7 4" xfId="23416"/>
    <cellStyle name="20% - Accent6 4 7 4 2" xfId="23417"/>
    <cellStyle name="20% - Accent6 4 7 4 2 2" xfId="23418"/>
    <cellStyle name="20% - Accent6 4 7 4 3" xfId="23419"/>
    <cellStyle name="20% - Accent6 4 7 5" xfId="23420"/>
    <cellStyle name="20% - Accent6 4 7 5 2" xfId="23421"/>
    <cellStyle name="20% - Accent6 4 7 6" xfId="23422"/>
    <cellStyle name="20% - Accent6 4 7 7" xfId="23423"/>
    <cellStyle name="20% - Accent6 4 7 8" xfId="23424"/>
    <cellStyle name="20% - Accent6 4 7 9" xfId="23425"/>
    <cellStyle name="20% - Accent6 4 7_PNF Disclosure Summary 063011" xfId="23426"/>
    <cellStyle name="20% - Accent6 4 8" xfId="23427"/>
    <cellStyle name="20% - Accent6 4 8 10" xfId="23428"/>
    <cellStyle name="20% - Accent6 4 8 11" xfId="23429"/>
    <cellStyle name="20% - Accent6 4 8 12" xfId="23430"/>
    <cellStyle name="20% - Accent6 4 8 13" xfId="23431"/>
    <cellStyle name="20% - Accent6 4 8 14" xfId="23432"/>
    <cellStyle name="20% - Accent6 4 8 15" xfId="23433"/>
    <cellStyle name="20% - Accent6 4 8 2" xfId="23434"/>
    <cellStyle name="20% - Accent6 4 8 2 2" xfId="23435"/>
    <cellStyle name="20% - Accent6 4 8 2 2 2" xfId="23436"/>
    <cellStyle name="20% - Accent6 4 8 2 3" xfId="23437"/>
    <cellStyle name="20% - Accent6 4 8 3" xfId="23438"/>
    <cellStyle name="20% - Accent6 4 8 3 2" xfId="23439"/>
    <cellStyle name="20% - Accent6 4 8 3 2 2" xfId="23440"/>
    <cellStyle name="20% - Accent6 4 8 3 3" xfId="23441"/>
    <cellStyle name="20% - Accent6 4 8 4" xfId="23442"/>
    <cellStyle name="20% - Accent6 4 8 4 2" xfId="23443"/>
    <cellStyle name="20% - Accent6 4 8 5" xfId="23444"/>
    <cellStyle name="20% - Accent6 4 8 6" xfId="23445"/>
    <cellStyle name="20% - Accent6 4 8 7" xfId="23446"/>
    <cellStyle name="20% - Accent6 4 8 8" xfId="23447"/>
    <cellStyle name="20% - Accent6 4 8 9" xfId="23448"/>
    <cellStyle name="20% - Accent6 4 8_PNF Disclosure Summary 063011" xfId="23449"/>
    <cellStyle name="20% - Accent6 4 9" xfId="23450"/>
    <cellStyle name="20% - Accent6 4 9 2" xfId="23451"/>
    <cellStyle name="20% - Accent6 4 9 2 2" xfId="23452"/>
    <cellStyle name="20% - Accent6 4 9 3" xfId="23453"/>
    <cellStyle name="20% - Accent6 4_PNF Disclosure Summary 063011" xfId="23454"/>
    <cellStyle name="20% - Accent6 5" xfId="23455"/>
    <cellStyle name="20% - Accent6 5 10" xfId="23456"/>
    <cellStyle name="20% - Accent6 5 10 2" xfId="23457"/>
    <cellStyle name="20% - Accent6 5 10 2 2" xfId="23458"/>
    <cellStyle name="20% - Accent6 5 10 3" xfId="23459"/>
    <cellStyle name="20% - Accent6 5 11" xfId="23460"/>
    <cellStyle name="20% - Accent6 5 11 2" xfId="23461"/>
    <cellStyle name="20% - Accent6 5 12" xfId="23462"/>
    <cellStyle name="20% - Accent6 5 13" xfId="23463"/>
    <cellStyle name="20% - Accent6 5 14" xfId="23464"/>
    <cellStyle name="20% - Accent6 5 15" xfId="23465"/>
    <cellStyle name="20% - Accent6 5 16" xfId="23466"/>
    <cellStyle name="20% - Accent6 5 17" xfId="23467"/>
    <cellStyle name="20% - Accent6 5 18" xfId="23468"/>
    <cellStyle name="20% - Accent6 5 19" xfId="23469"/>
    <cellStyle name="20% - Accent6 5 2" xfId="23470"/>
    <cellStyle name="20% - Accent6 5 2 10" xfId="23471"/>
    <cellStyle name="20% - Accent6 5 2 11" xfId="23472"/>
    <cellStyle name="20% - Accent6 5 2 12" xfId="23473"/>
    <cellStyle name="20% - Accent6 5 2 13" xfId="23474"/>
    <cellStyle name="20% - Accent6 5 2 14" xfId="23475"/>
    <cellStyle name="20% - Accent6 5 2 15" xfId="23476"/>
    <cellStyle name="20% - Accent6 5 2 16" xfId="23477"/>
    <cellStyle name="20% - Accent6 5 2 2" xfId="23478"/>
    <cellStyle name="20% - Accent6 5 2 2 10" xfId="23479"/>
    <cellStyle name="20% - Accent6 5 2 2 11" xfId="23480"/>
    <cellStyle name="20% - Accent6 5 2 2 12" xfId="23481"/>
    <cellStyle name="20% - Accent6 5 2 2 13" xfId="23482"/>
    <cellStyle name="20% - Accent6 5 2 2 14" xfId="23483"/>
    <cellStyle name="20% - Accent6 5 2 2 15" xfId="23484"/>
    <cellStyle name="20% - Accent6 5 2 2 2" xfId="23485"/>
    <cellStyle name="20% - Accent6 5 2 2 2 2" xfId="23486"/>
    <cellStyle name="20% - Accent6 5 2 2 2 2 2" xfId="23487"/>
    <cellStyle name="20% - Accent6 5 2 2 2 3" xfId="23488"/>
    <cellStyle name="20% - Accent6 5 2 2 3" xfId="23489"/>
    <cellStyle name="20% - Accent6 5 2 2 3 2" xfId="23490"/>
    <cellStyle name="20% - Accent6 5 2 2 3 2 2" xfId="23491"/>
    <cellStyle name="20% - Accent6 5 2 2 3 3" xfId="23492"/>
    <cellStyle name="20% - Accent6 5 2 2 4" xfId="23493"/>
    <cellStyle name="20% - Accent6 5 2 2 4 2" xfId="23494"/>
    <cellStyle name="20% - Accent6 5 2 2 5" xfId="23495"/>
    <cellStyle name="20% - Accent6 5 2 2 6" xfId="23496"/>
    <cellStyle name="20% - Accent6 5 2 2 7" xfId="23497"/>
    <cellStyle name="20% - Accent6 5 2 2 8" xfId="23498"/>
    <cellStyle name="20% - Accent6 5 2 2 9" xfId="23499"/>
    <cellStyle name="20% - Accent6 5 2 2_PNF Disclosure Summary 063011" xfId="23500"/>
    <cellStyle name="20% - Accent6 5 2 3" xfId="23501"/>
    <cellStyle name="20% - Accent6 5 2 3 2" xfId="23502"/>
    <cellStyle name="20% - Accent6 5 2 3 2 2" xfId="23503"/>
    <cellStyle name="20% - Accent6 5 2 3 3" xfId="23504"/>
    <cellStyle name="20% - Accent6 5 2 4" xfId="23505"/>
    <cellStyle name="20% - Accent6 5 2 4 2" xfId="23506"/>
    <cellStyle name="20% - Accent6 5 2 4 2 2" xfId="23507"/>
    <cellStyle name="20% - Accent6 5 2 4 3" xfId="23508"/>
    <cellStyle name="20% - Accent6 5 2 5" xfId="23509"/>
    <cellStyle name="20% - Accent6 5 2 5 2" xfId="23510"/>
    <cellStyle name="20% - Accent6 5 2 6" xfId="23511"/>
    <cellStyle name="20% - Accent6 5 2 7" xfId="23512"/>
    <cellStyle name="20% - Accent6 5 2 8" xfId="23513"/>
    <cellStyle name="20% - Accent6 5 2 9" xfId="23514"/>
    <cellStyle name="20% - Accent6 5 2_PNF Disclosure Summary 063011" xfId="23515"/>
    <cellStyle name="20% - Accent6 5 20" xfId="23516"/>
    <cellStyle name="20% - Accent6 5 21" xfId="23517"/>
    <cellStyle name="20% - Accent6 5 22" xfId="23518"/>
    <cellStyle name="20% - Accent6 5 3" xfId="23519"/>
    <cellStyle name="20% - Accent6 5 3 10" xfId="23520"/>
    <cellStyle name="20% - Accent6 5 3 11" xfId="23521"/>
    <cellStyle name="20% - Accent6 5 3 12" xfId="23522"/>
    <cellStyle name="20% - Accent6 5 3 13" xfId="23523"/>
    <cellStyle name="20% - Accent6 5 3 14" xfId="23524"/>
    <cellStyle name="20% - Accent6 5 3 15" xfId="23525"/>
    <cellStyle name="20% - Accent6 5 3 16" xfId="23526"/>
    <cellStyle name="20% - Accent6 5 3 2" xfId="23527"/>
    <cellStyle name="20% - Accent6 5 3 2 10" xfId="23528"/>
    <cellStyle name="20% - Accent6 5 3 2 11" xfId="23529"/>
    <cellStyle name="20% - Accent6 5 3 2 12" xfId="23530"/>
    <cellStyle name="20% - Accent6 5 3 2 13" xfId="23531"/>
    <cellStyle name="20% - Accent6 5 3 2 14" xfId="23532"/>
    <cellStyle name="20% - Accent6 5 3 2 15" xfId="23533"/>
    <cellStyle name="20% - Accent6 5 3 2 2" xfId="23534"/>
    <cellStyle name="20% - Accent6 5 3 2 2 2" xfId="23535"/>
    <cellStyle name="20% - Accent6 5 3 2 2 2 2" xfId="23536"/>
    <cellStyle name="20% - Accent6 5 3 2 2 3" xfId="23537"/>
    <cellStyle name="20% - Accent6 5 3 2 3" xfId="23538"/>
    <cellStyle name="20% - Accent6 5 3 2 3 2" xfId="23539"/>
    <cellStyle name="20% - Accent6 5 3 2 3 2 2" xfId="23540"/>
    <cellStyle name="20% - Accent6 5 3 2 3 3" xfId="23541"/>
    <cellStyle name="20% - Accent6 5 3 2 4" xfId="23542"/>
    <cellStyle name="20% - Accent6 5 3 2 4 2" xfId="23543"/>
    <cellStyle name="20% - Accent6 5 3 2 5" xfId="23544"/>
    <cellStyle name="20% - Accent6 5 3 2 6" xfId="23545"/>
    <cellStyle name="20% - Accent6 5 3 2 7" xfId="23546"/>
    <cellStyle name="20% - Accent6 5 3 2 8" xfId="23547"/>
    <cellStyle name="20% - Accent6 5 3 2 9" xfId="23548"/>
    <cellStyle name="20% - Accent6 5 3 2_PNF Disclosure Summary 063011" xfId="23549"/>
    <cellStyle name="20% - Accent6 5 3 3" xfId="23550"/>
    <cellStyle name="20% - Accent6 5 3 3 2" xfId="23551"/>
    <cellStyle name="20% - Accent6 5 3 3 2 2" xfId="23552"/>
    <cellStyle name="20% - Accent6 5 3 3 3" xfId="23553"/>
    <cellStyle name="20% - Accent6 5 3 4" xfId="23554"/>
    <cellStyle name="20% - Accent6 5 3 4 2" xfId="23555"/>
    <cellStyle name="20% - Accent6 5 3 4 2 2" xfId="23556"/>
    <cellStyle name="20% - Accent6 5 3 4 3" xfId="23557"/>
    <cellStyle name="20% - Accent6 5 3 5" xfId="23558"/>
    <cellStyle name="20% - Accent6 5 3 5 2" xfId="23559"/>
    <cellStyle name="20% - Accent6 5 3 6" xfId="23560"/>
    <cellStyle name="20% - Accent6 5 3 7" xfId="23561"/>
    <cellStyle name="20% - Accent6 5 3 8" xfId="23562"/>
    <cellStyle name="20% - Accent6 5 3 9" xfId="23563"/>
    <cellStyle name="20% - Accent6 5 3_PNF Disclosure Summary 063011" xfId="23564"/>
    <cellStyle name="20% - Accent6 5 4" xfId="23565"/>
    <cellStyle name="20% - Accent6 5 4 10" xfId="23566"/>
    <cellStyle name="20% - Accent6 5 4 11" xfId="23567"/>
    <cellStyle name="20% - Accent6 5 4 12" xfId="23568"/>
    <cellStyle name="20% - Accent6 5 4 13" xfId="23569"/>
    <cellStyle name="20% - Accent6 5 4 14" xfId="23570"/>
    <cellStyle name="20% - Accent6 5 4 15" xfId="23571"/>
    <cellStyle name="20% - Accent6 5 4 16" xfId="23572"/>
    <cellStyle name="20% - Accent6 5 4 2" xfId="23573"/>
    <cellStyle name="20% - Accent6 5 4 2 10" xfId="23574"/>
    <cellStyle name="20% - Accent6 5 4 2 11" xfId="23575"/>
    <cellStyle name="20% - Accent6 5 4 2 12" xfId="23576"/>
    <cellStyle name="20% - Accent6 5 4 2 13" xfId="23577"/>
    <cellStyle name="20% - Accent6 5 4 2 14" xfId="23578"/>
    <cellStyle name="20% - Accent6 5 4 2 15" xfId="23579"/>
    <cellStyle name="20% - Accent6 5 4 2 2" xfId="23580"/>
    <cellStyle name="20% - Accent6 5 4 2 2 2" xfId="23581"/>
    <cellStyle name="20% - Accent6 5 4 2 2 2 2" xfId="23582"/>
    <cellStyle name="20% - Accent6 5 4 2 2 3" xfId="23583"/>
    <cellStyle name="20% - Accent6 5 4 2 3" xfId="23584"/>
    <cellStyle name="20% - Accent6 5 4 2 3 2" xfId="23585"/>
    <cellStyle name="20% - Accent6 5 4 2 3 2 2" xfId="23586"/>
    <cellStyle name="20% - Accent6 5 4 2 3 3" xfId="23587"/>
    <cellStyle name="20% - Accent6 5 4 2 4" xfId="23588"/>
    <cellStyle name="20% - Accent6 5 4 2 4 2" xfId="23589"/>
    <cellStyle name="20% - Accent6 5 4 2 5" xfId="23590"/>
    <cellStyle name="20% - Accent6 5 4 2 6" xfId="23591"/>
    <cellStyle name="20% - Accent6 5 4 2 7" xfId="23592"/>
    <cellStyle name="20% - Accent6 5 4 2 8" xfId="23593"/>
    <cellStyle name="20% - Accent6 5 4 2 9" xfId="23594"/>
    <cellStyle name="20% - Accent6 5 4 2_PNF Disclosure Summary 063011" xfId="23595"/>
    <cellStyle name="20% - Accent6 5 4 3" xfId="23596"/>
    <cellStyle name="20% - Accent6 5 4 3 2" xfId="23597"/>
    <cellStyle name="20% - Accent6 5 4 3 2 2" xfId="23598"/>
    <cellStyle name="20% - Accent6 5 4 3 3" xfId="23599"/>
    <cellStyle name="20% - Accent6 5 4 4" xfId="23600"/>
    <cellStyle name="20% - Accent6 5 4 4 2" xfId="23601"/>
    <cellStyle name="20% - Accent6 5 4 4 2 2" xfId="23602"/>
    <cellStyle name="20% - Accent6 5 4 4 3" xfId="23603"/>
    <cellStyle name="20% - Accent6 5 4 5" xfId="23604"/>
    <cellStyle name="20% - Accent6 5 4 5 2" xfId="23605"/>
    <cellStyle name="20% - Accent6 5 4 6" xfId="23606"/>
    <cellStyle name="20% - Accent6 5 4 7" xfId="23607"/>
    <cellStyle name="20% - Accent6 5 4 8" xfId="23608"/>
    <cellStyle name="20% - Accent6 5 4 9" xfId="23609"/>
    <cellStyle name="20% - Accent6 5 4_PNF Disclosure Summary 063011" xfId="23610"/>
    <cellStyle name="20% - Accent6 5 5" xfId="23611"/>
    <cellStyle name="20% - Accent6 5 5 10" xfId="23612"/>
    <cellStyle name="20% - Accent6 5 5 11" xfId="23613"/>
    <cellStyle name="20% - Accent6 5 5 12" xfId="23614"/>
    <cellStyle name="20% - Accent6 5 5 13" xfId="23615"/>
    <cellStyle name="20% - Accent6 5 5 14" xfId="23616"/>
    <cellStyle name="20% - Accent6 5 5 15" xfId="23617"/>
    <cellStyle name="20% - Accent6 5 5 16" xfId="23618"/>
    <cellStyle name="20% - Accent6 5 5 2" xfId="23619"/>
    <cellStyle name="20% - Accent6 5 5 2 10" xfId="23620"/>
    <cellStyle name="20% - Accent6 5 5 2 11" xfId="23621"/>
    <cellStyle name="20% - Accent6 5 5 2 12" xfId="23622"/>
    <cellStyle name="20% - Accent6 5 5 2 13" xfId="23623"/>
    <cellStyle name="20% - Accent6 5 5 2 14" xfId="23624"/>
    <cellStyle name="20% - Accent6 5 5 2 15" xfId="23625"/>
    <cellStyle name="20% - Accent6 5 5 2 2" xfId="23626"/>
    <cellStyle name="20% - Accent6 5 5 2 2 2" xfId="23627"/>
    <cellStyle name="20% - Accent6 5 5 2 2 2 2" xfId="23628"/>
    <cellStyle name="20% - Accent6 5 5 2 2 3" xfId="23629"/>
    <cellStyle name="20% - Accent6 5 5 2 3" xfId="23630"/>
    <cellStyle name="20% - Accent6 5 5 2 3 2" xfId="23631"/>
    <cellStyle name="20% - Accent6 5 5 2 3 2 2" xfId="23632"/>
    <cellStyle name="20% - Accent6 5 5 2 3 3" xfId="23633"/>
    <cellStyle name="20% - Accent6 5 5 2 4" xfId="23634"/>
    <cellStyle name="20% - Accent6 5 5 2 4 2" xfId="23635"/>
    <cellStyle name="20% - Accent6 5 5 2 5" xfId="23636"/>
    <cellStyle name="20% - Accent6 5 5 2 6" xfId="23637"/>
    <cellStyle name="20% - Accent6 5 5 2 7" xfId="23638"/>
    <cellStyle name="20% - Accent6 5 5 2 8" xfId="23639"/>
    <cellStyle name="20% - Accent6 5 5 2 9" xfId="23640"/>
    <cellStyle name="20% - Accent6 5 5 2_PNF Disclosure Summary 063011" xfId="23641"/>
    <cellStyle name="20% - Accent6 5 5 3" xfId="23642"/>
    <cellStyle name="20% - Accent6 5 5 3 2" xfId="23643"/>
    <cellStyle name="20% - Accent6 5 5 3 2 2" xfId="23644"/>
    <cellStyle name="20% - Accent6 5 5 3 3" xfId="23645"/>
    <cellStyle name="20% - Accent6 5 5 4" xfId="23646"/>
    <cellStyle name="20% - Accent6 5 5 4 2" xfId="23647"/>
    <cellStyle name="20% - Accent6 5 5 4 2 2" xfId="23648"/>
    <cellStyle name="20% - Accent6 5 5 4 3" xfId="23649"/>
    <cellStyle name="20% - Accent6 5 5 5" xfId="23650"/>
    <cellStyle name="20% - Accent6 5 5 5 2" xfId="23651"/>
    <cellStyle name="20% - Accent6 5 5 6" xfId="23652"/>
    <cellStyle name="20% - Accent6 5 5 7" xfId="23653"/>
    <cellStyle name="20% - Accent6 5 5 8" xfId="23654"/>
    <cellStyle name="20% - Accent6 5 5 9" xfId="23655"/>
    <cellStyle name="20% - Accent6 5 5_PNF Disclosure Summary 063011" xfId="23656"/>
    <cellStyle name="20% - Accent6 5 6" xfId="23657"/>
    <cellStyle name="20% - Accent6 5 6 10" xfId="23658"/>
    <cellStyle name="20% - Accent6 5 6 11" xfId="23659"/>
    <cellStyle name="20% - Accent6 5 6 12" xfId="23660"/>
    <cellStyle name="20% - Accent6 5 6 13" xfId="23661"/>
    <cellStyle name="20% - Accent6 5 6 14" xfId="23662"/>
    <cellStyle name="20% - Accent6 5 6 15" xfId="23663"/>
    <cellStyle name="20% - Accent6 5 6 16" xfId="23664"/>
    <cellStyle name="20% - Accent6 5 6 2" xfId="23665"/>
    <cellStyle name="20% - Accent6 5 6 2 10" xfId="23666"/>
    <cellStyle name="20% - Accent6 5 6 2 11" xfId="23667"/>
    <cellStyle name="20% - Accent6 5 6 2 12" xfId="23668"/>
    <cellStyle name="20% - Accent6 5 6 2 13" xfId="23669"/>
    <cellStyle name="20% - Accent6 5 6 2 14" xfId="23670"/>
    <cellStyle name="20% - Accent6 5 6 2 15" xfId="23671"/>
    <cellStyle name="20% - Accent6 5 6 2 2" xfId="23672"/>
    <cellStyle name="20% - Accent6 5 6 2 2 2" xfId="23673"/>
    <cellStyle name="20% - Accent6 5 6 2 2 2 2" xfId="23674"/>
    <cellStyle name="20% - Accent6 5 6 2 2 3" xfId="23675"/>
    <cellStyle name="20% - Accent6 5 6 2 3" xfId="23676"/>
    <cellStyle name="20% - Accent6 5 6 2 3 2" xfId="23677"/>
    <cellStyle name="20% - Accent6 5 6 2 3 2 2" xfId="23678"/>
    <cellStyle name="20% - Accent6 5 6 2 3 3" xfId="23679"/>
    <cellStyle name="20% - Accent6 5 6 2 4" xfId="23680"/>
    <cellStyle name="20% - Accent6 5 6 2 4 2" xfId="23681"/>
    <cellStyle name="20% - Accent6 5 6 2 5" xfId="23682"/>
    <cellStyle name="20% - Accent6 5 6 2 6" xfId="23683"/>
    <cellStyle name="20% - Accent6 5 6 2 7" xfId="23684"/>
    <cellStyle name="20% - Accent6 5 6 2 8" xfId="23685"/>
    <cellStyle name="20% - Accent6 5 6 2 9" xfId="23686"/>
    <cellStyle name="20% - Accent6 5 6 2_PNF Disclosure Summary 063011" xfId="23687"/>
    <cellStyle name="20% - Accent6 5 6 3" xfId="23688"/>
    <cellStyle name="20% - Accent6 5 6 3 2" xfId="23689"/>
    <cellStyle name="20% - Accent6 5 6 3 2 2" xfId="23690"/>
    <cellStyle name="20% - Accent6 5 6 3 3" xfId="23691"/>
    <cellStyle name="20% - Accent6 5 6 4" xfId="23692"/>
    <cellStyle name="20% - Accent6 5 6 4 2" xfId="23693"/>
    <cellStyle name="20% - Accent6 5 6 4 2 2" xfId="23694"/>
    <cellStyle name="20% - Accent6 5 6 4 3" xfId="23695"/>
    <cellStyle name="20% - Accent6 5 6 5" xfId="23696"/>
    <cellStyle name="20% - Accent6 5 6 5 2" xfId="23697"/>
    <cellStyle name="20% - Accent6 5 6 6" xfId="23698"/>
    <cellStyle name="20% - Accent6 5 6 7" xfId="23699"/>
    <cellStyle name="20% - Accent6 5 6 8" xfId="23700"/>
    <cellStyle name="20% - Accent6 5 6 9" xfId="23701"/>
    <cellStyle name="20% - Accent6 5 6_PNF Disclosure Summary 063011" xfId="23702"/>
    <cellStyle name="20% - Accent6 5 7" xfId="23703"/>
    <cellStyle name="20% - Accent6 5 7 10" xfId="23704"/>
    <cellStyle name="20% - Accent6 5 7 11" xfId="23705"/>
    <cellStyle name="20% - Accent6 5 7 12" xfId="23706"/>
    <cellStyle name="20% - Accent6 5 7 13" xfId="23707"/>
    <cellStyle name="20% - Accent6 5 7 14" xfId="23708"/>
    <cellStyle name="20% - Accent6 5 7 15" xfId="23709"/>
    <cellStyle name="20% - Accent6 5 7 16" xfId="23710"/>
    <cellStyle name="20% - Accent6 5 7 2" xfId="23711"/>
    <cellStyle name="20% - Accent6 5 7 2 10" xfId="23712"/>
    <cellStyle name="20% - Accent6 5 7 2 11" xfId="23713"/>
    <cellStyle name="20% - Accent6 5 7 2 12" xfId="23714"/>
    <cellStyle name="20% - Accent6 5 7 2 13" xfId="23715"/>
    <cellStyle name="20% - Accent6 5 7 2 14" xfId="23716"/>
    <cellStyle name="20% - Accent6 5 7 2 15" xfId="23717"/>
    <cellStyle name="20% - Accent6 5 7 2 2" xfId="23718"/>
    <cellStyle name="20% - Accent6 5 7 2 2 2" xfId="23719"/>
    <cellStyle name="20% - Accent6 5 7 2 2 2 2" xfId="23720"/>
    <cellStyle name="20% - Accent6 5 7 2 2 3" xfId="23721"/>
    <cellStyle name="20% - Accent6 5 7 2 3" xfId="23722"/>
    <cellStyle name="20% - Accent6 5 7 2 3 2" xfId="23723"/>
    <cellStyle name="20% - Accent6 5 7 2 3 2 2" xfId="23724"/>
    <cellStyle name="20% - Accent6 5 7 2 3 3" xfId="23725"/>
    <cellStyle name="20% - Accent6 5 7 2 4" xfId="23726"/>
    <cellStyle name="20% - Accent6 5 7 2 4 2" xfId="23727"/>
    <cellStyle name="20% - Accent6 5 7 2 5" xfId="23728"/>
    <cellStyle name="20% - Accent6 5 7 2 6" xfId="23729"/>
    <cellStyle name="20% - Accent6 5 7 2 7" xfId="23730"/>
    <cellStyle name="20% - Accent6 5 7 2 8" xfId="23731"/>
    <cellStyle name="20% - Accent6 5 7 2 9" xfId="23732"/>
    <cellStyle name="20% - Accent6 5 7 2_PNF Disclosure Summary 063011" xfId="23733"/>
    <cellStyle name="20% - Accent6 5 7 3" xfId="23734"/>
    <cellStyle name="20% - Accent6 5 7 3 2" xfId="23735"/>
    <cellStyle name="20% - Accent6 5 7 3 2 2" xfId="23736"/>
    <cellStyle name="20% - Accent6 5 7 3 3" xfId="23737"/>
    <cellStyle name="20% - Accent6 5 7 4" xfId="23738"/>
    <cellStyle name="20% - Accent6 5 7 4 2" xfId="23739"/>
    <cellStyle name="20% - Accent6 5 7 4 2 2" xfId="23740"/>
    <cellStyle name="20% - Accent6 5 7 4 3" xfId="23741"/>
    <cellStyle name="20% - Accent6 5 7 5" xfId="23742"/>
    <cellStyle name="20% - Accent6 5 7 5 2" xfId="23743"/>
    <cellStyle name="20% - Accent6 5 7 6" xfId="23744"/>
    <cellStyle name="20% - Accent6 5 7 7" xfId="23745"/>
    <cellStyle name="20% - Accent6 5 7 8" xfId="23746"/>
    <cellStyle name="20% - Accent6 5 7 9" xfId="23747"/>
    <cellStyle name="20% - Accent6 5 7_PNF Disclosure Summary 063011" xfId="23748"/>
    <cellStyle name="20% - Accent6 5 8" xfId="23749"/>
    <cellStyle name="20% - Accent6 5 8 10" xfId="23750"/>
    <cellStyle name="20% - Accent6 5 8 11" xfId="23751"/>
    <cellStyle name="20% - Accent6 5 8 12" xfId="23752"/>
    <cellStyle name="20% - Accent6 5 8 13" xfId="23753"/>
    <cellStyle name="20% - Accent6 5 8 14" xfId="23754"/>
    <cellStyle name="20% - Accent6 5 8 15" xfId="23755"/>
    <cellStyle name="20% - Accent6 5 8 2" xfId="23756"/>
    <cellStyle name="20% - Accent6 5 8 2 2" xfId="23757"/>
    <cellStyle name="20% - Accent6 5 8 2 2 2" xfId="23758"/>
    <cellStyle name="20% - Accent6 5 8 2 3" xfId="23759"/>
    <cellStyle name="20% - Accent6 5 8 3" xfId="23760"/>
    <cellStyle name="20% - Accent6 5 8 3 2" xfId="23761"/>
    <cellStyle name="20% - Accent6 5 8 3 2 2" xfId="23762"/>
    <cellStyle name="20% - Accent6 5 8 3 3" xfId="23763"/>
    <cellStyle name="20% - Accent6 5 8 4" xfId="23764"/>
    <cellStyle name="20% - Accent6 5 8 4 2" xfId="23765"/>
    <cellStyle name="20% - Accent6 5 8 5" xfId="23766"/>
    <cellStyle name="20% - Accent6 5 8 6" xfId="23767"/>
    <cellStyle name="20% - Accent6 5 8 7" xfId="23768"/>
    <cellStyle name="20% - Accent6 5 8 8" xfId="23769"/>
    <cellStyle name="20% - Accent6 5 8 9" xfId="23770"/>
    <cellStyle name="20% - Accent6 5 8_PNF Disclosure Summary 063011" xfId="23771"/>
    <cellStyle name="20% - Accent6 5 9" xfId="23772"/>
    <cellStyle name="20% - Accent6 5 9 2" xfId="23773"/>
    <cellStyle name="20% - Accent6 5 9 2 2" xfId="23774"/>
    <cellStyle name="20% - Accent6 5 9 3" xfId="23775"/>
    <cellStyle name="20% - Accent6 5_PNF Disclosure Summary 063011" xfId="23776"/>
    <cellStyle name="20% - Accent6 6" xfId="23777"/>
    <cellStyle name="20% - Accent6 6 10" xfId="23778"/>
    <cellStyle name="20% - Accent6 6 10 2" xfId="23779"/>
    <cellStyle name="20% - Accent6 6 10 2 2" xfId="23780"/>
    <cellStyle name="20% - Accent6 6 10 3" xfId="23781"/>
    <cellStyle name="20% - Accent6 6 11" xfId="23782"/>
    <cellStyle name="20% - Accent6 6 11 2" xfId="23783"/>
    <cellStyle name="20% - Accent6 6 12" xfId="23784"/>
    <cellStyle name="20% - Accent6 6 13" xfId="23785"/>
    <cellStyle name="20% - Accent6 6 14" xfId="23786"/>
    <cellStyle name="20% - Accent6 6 15" xfId="23787"/>
    <cellStyle name="20% - Accent6 6 16" xfId="23788"/>
    <cellStyle name="20% - Accent6 6 17" xfId="23789"/>
    <cellStyle name="20% - Accent6 6 18" xfId="23790"/>
    <cellStyle name="20% - Accent6 6 19" xfId="23791"/>
    <cellStyle name="20% - Accent6 6 2" xfId="23792"/>
    <cellStyle name="20% - Accent6 6 2 10" xfId="23793"/>
    <cellStyle name="20% - Accent6 6 2 11" xfId="23794"/>
    <cellStyle name="20% - Accent6 6 2 12" xfId="23795"/>
    <cellStyle name="20% - Accent6 6 2 13" xfId="23796"/>
    <cellStyle name="20% - Accent6 6 2 14" xfId="23797"/>
    <cellStyle name="20% - Accent6 6 2 15" xfId="23798"/>
    <cellStyle name="20% - Accent6 6 2 16" xfId="23799"/>
    <cellStyle name="20% - Accent6 6 2 2" xfId="23800"/>
    <cellStyle name="20% - Accent6 6 2 2 10" xfId="23801"/>
    <cellStyle name="20% - Accent6 6 2 2 11" xfId="23802"/>
    <cellStyle name="20% - Accent6 6 2 2 12" xfId="23803"/>
    <cellStyle name="20% - Accent6 6 2 2 13" xfId="23804"/>
    <cellStyle name="20% - Accent6 6 2 2 14" xfId="23805"/>
    <cellStyle name="20% - Accent6 6 2 2 15" xfId="23806"/>
    <cellStyle name="20% - Accent6 6 2 2 2" xfId="23807"/>
    <cellStyle name="20% - Accent6 6 2 2 2 2" xfId="23808"/>
    <cellStyle name="20% - Accent6 6 2 2 2 2 2" xfId="23809"/>
    <cellStyle name="20% - Accent6 6 2 2 2 3" xfId="23810"/>
    <cellStyle name="20% - Accent6 6 2 2 3" xfId="23811"/>
    <cellStyle name="20% - Accent6 6 2 2 3 2" xfId="23812"/>
    <cellStyle name="20% - Accent6 6 2 2 3 2 2" xfId="23813"/>
    <cellStyle name="20% - Accent6 6 2 2 3 3" xfId="23814"/>
    <cellStyle name="20% - Accent6 6 2 2 4" xfId="23815"/>
    <cellStyle name="20% - Accent6 6 2 2 4 2" xfId="23816"/>
    <cellStyle name="20% - Accent6 6 2 2 5" xfId="23817"/>
    <cellStyle name="20% - Accent6 6 2 2 6" xfId="23818"/>
    <cellStyle name="20% - Accent6 6 2 2 7" xfId="23819"/>
    <cellStyle name="20% - Accent6 6 2 2 8" xfId="23820"/>
    <cellStyle name="20% - Accent6 6 2 2 9" xfId="23821"/>
    <cellStyle name="20% - Accent6 6 2 2_PNF Disclosure Summary 063011" xfId="23822"/>
    <cellStyle name="20% - Accent6 6 2 3" xfId="23823"/>
    <cellStyle name="20% - Accent6 6 2 3 2" xfId="23824"/>
    <cellStyle name="20% - Accent6 6 2 3 2 2" xfId="23825"/>
    <cellStyle name="20% - Accent6 6 2 3 3" xfId="23826"/>
    <cellStyle name="20% - Accent6 6 2 4" xfId="23827"/>
    <cellStyle name="20% - Accent6 6 2 4 2" xfId="23828"/>
    <cellStyle name="20% - Accent6 6 2 4 2 2" xfId="23829"/>
    <cellStyle name="20% - Accent6 6 2 4 3" xfId="23830"/>
    <cellStyle name="20% - Accent6 6 2 5" xfId="23831"/>
    <cellStyle name="20% - Accent6 6 2 5 2" xfId="23832"/>
    <cellStyle name="20% - Accent6 6 2 6" xfId="23833"/>
    <cellStyle name="20% - Accent6 6 2 7" xfId="23834"/>
    <cellStyle name="20% - Accent6 6 2 8" xfId="23835"/>
    <cellStyle name="20% - Accent6 6 2 9" xfId="23836"/>
    <cellStyle name="20% - Accent6 6 2_PNF Disclosure Summary 063011" xfId="23837"/>
    <cellStyle name="20% - Accent6 6 20" xfId="23838"/>
    <cellStyle name="20% - Accent6 6 21" xfId="23839"/>
    <cellStyle name="20% - Accent6 6 22" xfId="23840"/>
    <cellStyle name="20% - Accent6 6 3" xfId="23841"/>
    <cellStyle name="20% - Accent6 6 3 10" xfId="23842"/>
    <cellStyle name="20% - Accent6 6 3 11" xfId="23843"/>
    <cellStyle name="20% - Accent6 6 3 12" xfId="23844"/>
    <cellStyle name="20% - Accent6 6 3 13" xfId="23845"/>
    <cellStyle name="20% - Accent6 6 3 14" xfId="23846"/>
    <cellStyle name="20% - Accent6 6 3 15" xfId="23847"/>
    <cellStyle name="20% - Accent6 6 3 16" xfId="23848"/>
    <cellStyle name="20% - Accent6 6 3 2" xfId="23849"/>
    <cellStyle name="20% - Accent6 6 3 2 10" xfId="23850"/>
    <cellStyle name="20% - Accent6 6 3 2 11" xfId="23851"/>
    <cellStyle name="20% - Accent6 6 3 2 12" xfId="23852"/>
    <cellStyle name="20% - Accent6 6 3 2 13" xfId="23853"/>
    <cellStyle name="20% - Accent6 6 3 2 14" xfId="23854"/>
    <cellStyle name="20% - Accent6 6 3 2 15" xfId="23855"/>
    <cellStyle name="20% - Accent6 6 3 2 2" xfId="23856"/>
    <cellStyle name="20% - Accent6 6 3 2 2 2" xfId="23857"/>
    <cellStyle name="20% - Accent6 6 3 2 2 2 2" xfId="23858"/>
    <cellStyle name="20% - Accent6 6 3 2 2 3" xfId="23859"/>
    <cellStyle name="20% - Accent6 6 3 2 3" xfId="23860"/>
    <cellStyle name="20% - Accent6 6 3 2 3 2" xfId="23861"/>
    <cellStyle name="20% - Accent6 6 3 2 3 2 2" xfId="23862"/>
    <cellStyle name="20% - Accent6 6 3 2 3 3" xfId="23863"/>
    <cellStyle name="20% - Accent6 6 3 2 4" xfId="23864"/>
    <cellStyle name="20% - Accent6 6 3 2 4 2" xfId="23865"/>
    <cellStyle name="20% - Accent6 6 3 2 5" xfId="23866"/>
    <cellStyle name="20% - Accent6 6 3 2 6" xfId="23867"/>
    <cellStyle name="20% - Accent6 6 3 2 7" xfId="23868"/>
    <cellStyle name="20% - Accent6 6 3 2 8" xfId="23869"/>
    <cellStyle name="20% - Accent6 6 3 2 9" xfId="23870"/>
    <cellStyle name="20% - Accent6 6 3 2_PNF Disclosure Summary 063011" xfId="23871"/>
    <cellStyle name="20% - Accent6 6 3 3" xfId="23872"/>
    <cellStyle name="20% - Accent6 6 3 3 2" xfId="23873"/>
    <cellStyle name="20% - Accent6 6 3 3 2 2" xfId="23874"/>
    <cellStyle name="20% - Accent6 6 3 3 3" xfId="23875"/>
    <cellStyle name="20% - Accent6 6 3 4" xfId="23876"/>
    <cellStyle name="20% - Accent6 6 3 4 2" xfId="23877"/>
    <cellStyle name="20% - Accent6 6 3 4 2 2" xfId="23878"/>
    <cellStyle name="20% - Accent6 6 3 4 3" xfId="23879"/>
    <cellStyle name="20% - Accent6 6 3 5" xfId="23880"/>
    <cellStyle name="20% - Accent6 6 3 5 2" xfId="23881"/>
    <cellStyle name="20% - Accent6 6 3 6" xfId="23882"/>
    <cellStyle name="20% - Accent6 6 3 7" xfId="23883"/>
    <cellStyle name="20% - Accent6 6 3 8" xfId="23884"/>
    <cellStyle name="20% - Accent6 6 3 9" xfId="23885"/>
    <cellStyle name="20% - Accent6 6 3_PNF Disclosure Summary 063011" xfId="23886"/>
    <cellStyle name="20% - Accent6 6 4" xfId="23887"/>
    <cellStyle name="20% - Accent6 6 4 10" xfId="23888"/>
    <cellStyle name="20% - Accent6 6 4 11" xfId="23889"/>
    <cellStyle name="20% - Accent6 6 4 12" xfId="23890"/>
    <cellStyle name="20% - Accent6 6 4 13" xfId="23891"/>
    <cellStyle name="20% - Accent6 6 4 14" xfId="23892"/>
    <cellStyle name="20% - Accent6 6 4 15" xfId="23893"/>
    <cellStyle name="20% - Accent6 6 4 16" xfId="23894"/>
    <cellStyle name="20% - Accent6 6 4 2" xfId="23895"/>
    <cellStyle name="20% - Accent6 6 4 2 10" xfId="23896"/>
    <cellStyle name="20% - Accent6 6 4 2 11" xfId="23897"/>
    <cellStyle name="20% - Accent6 6 4 2 12" xfId="23898"/>
    <cellStyle name="20% - Accent6 6 4 2 13" xfId="23899"/>
    <cellStyle name="20% - Accent6 6 4 2 14" xfId="23900"/>
    <cellStyle name="20% - Accent6 6 4 2 15" xfId="23901"/>
    <cellStyle name="20% - Accent6 6 4 2 2" xfId="23902"/>
    <cellStyle name="20% - Accent6 6 4 2 2 2" xfId="23903"/>
    <cellStyle name="20% - Accent6 6 4 2 2 2 2" xfId="23904"/>
    <cellStyle name="20% - Accent6 6 4 2 2 3" xfId="23905"/>
    <cellStyle name="20% - Accent6 6 4 2 3" xfId="23906"/>
    <cellStyle name="20% - Accent6 6 4 2 3 2" xfId="23907"/>
    <cellStyle name="20% - Accent6 6 4 2 3 2 2" xfId="23908"/>
    <cellStyle name="20% - Accent6 6 4 2 3 3" xfId="23909"/>
    <cellStyle name="20% - Accent6 6 4 2 4" xfId="23910"/>
    <cellStyle name="20% - Accent6 6 4 2 4 2" xfId="23911"/>
    <cellStyle name="20% - Accent6 6 4 2 5" xfId="23912"/>
    <cellStyle name="20% - Accent6 6 4 2 6" xfId="23913"/>
    <cellStyle name="20% - Accent6 6 4 2 7" xfId="23914"/>
    <cellStyle name="20% - Accent6 6 4 2 8" xfId="23915"/>
    <cellStyle name="20% - Accent6 6 4 2 9" xfId="23916"/>
    <cellStyle name="20% - Accent6 6 4 2_PNF Disclosure Summary 063011" xfId="23917"/>
    <cellStyle name="20% - Accent6 6 4 3" xfId="23918"/>
    <cellStyle name="20% - Accent6 6 4 3 2" xfId="23919"/>
    <cellStyle name="20% - Accent6 6 4 3 2 2" xfId="23920"/>
    <cellStyle name="20% - Accent6 6 4 3 3" xfId="23921"/>
    <cellStyle name="20% - Accent6 6 4 4" xfId="23922"/>
    <cellStyle name="20% - Accent6 6 4 4 2" xfId="23923"/>
    <cellStyle name="20% - Accent6 6 4 4 2 2" xfId="23924"/>
    <cellStyle name="20% - Accent6 6 4 4 3" xfId="23925"/>
    <cellStyle name="20% - Accent6 6 4 5" xfId="23926"/>
    <cellStyle name="20% - Accent6 6 4 5 2" xfId="23927"/>
    <cellStyle name="20% - Accent6 6 4 6" xfId="23928"/>
    <cellStyle name="20% - Accent6 6 4 7" xfId="23929"/>
    <cellStyle name="20% - Accent6 6 4 8" xfId="23930"/>
    <cellStyle name="20% - Accent6 6 4 9" xfId="23931"/>
    <cellStyle name="20% - Accent6 6 4_PNF Disclosure Summary 063011" xfId="23932"/>
    <cellStyle name="20% - Accent6 6 5" xfId="23933"/>
    <cellStyle name="20% - Accent6 6 5 10" xfId="23934"/>
    <cellStyle name="20% - Accent6 6 5 11" xfId="23935"/>
    <cellStyle name="20% - Accent6 6 5 12" xfId="23936"/>
    <cellStyle name="20% - Accent6 6 5 13" xfId="23937"/>
    <cellStyle name="20% - Accent6 6 5 14" xfId="23938"/>
    <cellStyle name="20% - Accent6 6 5 15" xfId="23939"/>
    <cellStyle name="20% - Accent6 6 5 16" xfId="23940"/>
    <cellStyle name="20% - Accent6 6 5 2" xfId="23941"/>
    <cellStyle name="20% - Accent6 6 5 2 10" xfId="23942"/>
    <cellStyle name="20% - Accent6 6 5 2 11" xfId="23943"/>
    <cellStyle name="20% - Accent6 6 5 2 12" xfId="23944"/>
    <cellStyle name="20% - Accent6 6 5 2 13" xfId="23945"/>
    <cellStyle name="20% - Accent6 6 5 2 14" xfId="23946"/>
    <cellStyle name="20% - Accent6 6 5 2 15" xfId="23947"/>
    <cellStyle name="20% - Accent6 6 5 2 2" xfId="23948"/>
    <cellStyle name="20% - Accent6 6 5 2 2 2" xfId="23949"/>
    <cellStyle name="20% - Accent6 6 5 2 2 2 2" xfId="23950"/>
    <cellStyle name="20% - Accent6 6 5 2 2 3" xfId="23951"/>
    <cellStyle name="20% - Accent6 6 5 2 3" xfId="23952"/>
    <cellStyle name="20% - Accent6 6 5 2 3 2" xfId="23953"/>
    <cellStyle name="20% - Accent6 6 5 2 3 2 2" xfId="23954"/>
    <cellStyle name="20% - Accent6 6 5 2 3 3" xfId="23955"/>
    <cellStyle name="20% - Accent6 6 5 2 4" xfId="23956"/>
    <cellStyle name="20% - Accent6 6 5 2 4 2" xfId="23957"/>
    <cellStyle name="20% - Accent6 6 5 2 5" xfId="23958"/>
    <cellStyle name="20% - Accent6 6 5 2 6" xfId="23959"/>
    <cellStyle name="20% - Accent6 6 5 2 7" xfId="23960"/>
    <cellStyle name="20% - Accent6 6 5 2 8" xfId="23961"/>
    <cellStyle name="20% - Accent6 6 5 2 9" xfId="23962"/>
    <cellStyle name="20% - Accent6 6 5 2_PNF Disclosure Summary 063011" xfId="23963"/>
    <cellStyle name="20% - Accent6 6 5 3" xfId="23964"/>
    <cellStyle name="20% - Accent6 6 5 3 2" xfId="23965"/>
    <cellStyle name="20% - Accent6 6 5 3 2 2" xfId="23966"/>
    <cellStyle name="20% - Accent6 6 5 3 3" xfId="23967"/>
    <cellStyle name="20% - Accent6 6 5 4" xfId="23968"/>
    <cellStyle name="20% - Accent6 6 5 4 2" xfId="23969"/>
    <cellStyle name="20% - Accent6 6 5 4 2 2" xfId="23970"/>
    <cellStyle name="20% - Accent6 6 5 4 3" xfId="23971"/>
    <cellStyle name="20% - Accent6 6 5 5" xfId="23972"/>
    <cellStyle name="20% - Accent6 6 5 5 2" xfId="23973"/>
    <cellStyle name="20% - Accent6 6 5 6" xfId="23974"/>
    <cellStyle name="20% - Accent6 6 5 7" xfId="23975"/>
    <cellStyle name="20% - Accent6 6 5 8" xfId="23976"/>
    <cellStyle name="20% - Accent6 6 5 9" xfId="23977"/>
    <cellStyle name="20% - Accent6 6 5_PNF Disclosure Summary 063011" xfId="23978"/>
    <cellStyle name="20% - Accent6 6 6" xfId="23979"/>
    <cellStyle name="20% - Accent6 6 6 10" xfId="23980"/>
    <cellStyle name="20% - Accent6 6 6 11" xfId="23981"/>
    <cellStyle name="20% - Accent6 6 6 12" xfId="23982"/>
    <cellStyle name="20% - Accent6 6 6 13" xfId="23983"/>
    <cellStyle name="20% - Accent6 6 6 14" xfId="23984"/>
    <cellStyle name="20% - Accent6 6 6 15" xfId="23985"/>
    <cellStyle name="20% - Accent6 6 6 16" xfId="23986"/>
    <cellStyle name="20% - Accent6 6 6 2" xfId="23987"/>
    <cellStyle name="20% - Accent6 6 6 2 10" xfId="23988"/>
    <cellStyle name="20% - Accent6 6 6 2 11" xfId="23989"/>
    <cellStyle name="20% - Accent6 6 6 2 12" xfId="23990"/>
    <cellStyle name="20% - Accent6 6 6 2 13" xfId="23991"/>
    <cellStyle name="20% - Accent6 6 6 2 14" xfId="23992"/>
    <cellStyle name="20% - Accent6 6 6 2 15" xfId="23993"/>
    <cellStyle name="20% - Accent6 6 6 2 2" xfId="23994"/>
    <cellStyle name="20% - Accent6 6 6 2 2 2" xfId="23995"/>
    <cellStyle name="20% - Accent6 6 6 2 2 2 2" xfId="23996"/>
    <cellStyle name="20% - Accent6 6 6 2 2 3" xfId="23997"/>
    <cellStyle name="20% - Accent6 6 6 2 3" xfId="23998"/>
    <cellStyle name="20% - Accent6 6 6 2 3 2" xfId="23999"/>
    <cellStyle name="20% - Accent6 6 6 2 3 2 2" xfId="24000"/>
    <cellStyle name="20% - Accent6 6 6 2 3 3" xfId="24001"/>
    <cellStyle name="20% - Accent6 6 6 2 4" xfId="24002"/>
    <cellStyle name="20% - Accent6 6 6 2 4 2" xfId="24003"/>
    <cellStyle name="20% - Accent6 6 6 2 5" xfId="24004"/>
    <cellStyle name="20% - Accent6 6 6 2 6" xfId="24005"/>
    <cellStyle name="20% - Accent6 6 6 2 7" xfId="24006"/>
    <cellStyle name="20% - Accent6 6 6 2 8" xfId="24007"/>
    <cellStyle name="20% - Accent6 6 6 2 9" xfId="24008"/>
    <cellStyle name="20% - Accent6 6 6 2_PNF Disclosure Summary 063011" xfId="24009"/>
    <cellStyle name="20% - Accent6 6 6 3" xfId="24010"/>
    <cellStyle name="20% - Accent6 6 6 3 2" xfId="24011"/>
    <cellStyle name="20% - Accent6 6 6 3 2 2" xfId="24012"/>
    <cellStyle name="20% - Accent6 6 6 3 3" xfId="24013"/>
    <cellStyle name="20% - Accent6 6 6 4" xfId="24014"/>
    <cellStyle name="20% - Accent6 6 6 4 2" xfId="24015"/>
    <cellStyle name="20% - Accent6 6 6 4 2 2" xfId="24016"/>
    <cellStyle name="20% - Accent6 6 6 4 3" xfId="24017"/>
    <cellStyle name="20% - Accent6 6 6 5" xfId="24018"/>
    <cellStyle name="20% - Accent6 6 6 5 2" xfId="24019"/>
    <cellStyle name="20% - Accent6 6 6 6" xfId="24020"/>
    <cellStyle name="20% - Accent6 6 6 7" xfId="24021"/>
    <cellStyle name="20% - Accent6 6 6 8" xfId="24022"/>
    <cellStyle name="20% - Accent6 6 6 9" xfId="24023"/>
    <cellStyle name="20% - Accent6 6 6_PNF Disclosure Summary 063011" xfId="24024"/>
    <cellStyle name="20% - Accent6 6 7" xfId="24025"/>
    <cellStyle name="20% - Accent6 6 7 10" xfId="24026"/>
    <cellStyle name="20% - Accent6 6 7 11" xfId="24027"/>
    <cellStyle name="20% - Accent6 6 7 12" xfId="24028"/>
    <cellStyle name="20% - Accent6 6 7 13" xfId="24029"/>
    <cellStyle name="20% - Accent6 6 7 14" xfId="24030"/>
    <cellStyle name="20% - Accent6 6 7 15" xfId="24031"/>
    <cellStyle name="20% - Accent6 6 7 16" xfId="24032"/>
    <cellStyle name="20% - Accent6 6 7 2" xfId="24033"/>
    <cellStyle name="20% - Accent6 6 7 2 10" xfId="24034"/>
    <cellStyle name="20% - Accent6 6 7 2 11" xfId="24035"/>
    <cellStyle name="20% - Accent6 6 7 2 12" xfId="24036"/>
    <cellStyle name="20% - Accent6 6 7 2 13" xfId="24037"/>
    <cellStyle name="20% - Accent6 6 7 2 14" xfId="24038"/>
    <cellStyle name="20% - Accent6 6 7 2 15" xfId="24039"/>
    <cellStyle name="20% - Accent6 6 7 2 2" xfId="24040"/>
    <cellStyle name="20% - Accent6 6 7 2 2 2" xfId="24041"/>
    <cellStyle name="20% - Accent6 6 7 2 2 2 2" xfId="24042"/>
    <cellStyle name="20% - Accent6 6 7 2 2 3" xfId="24043"/>
    <cellStyle name="20% - Accent6 6 7 2 3" xfId="24044"/>
    <cellStyle name="20% - Accent6 6 7 2 3 2" xfId="24045"/>
    <cellStyle name="20% - Accent6 6 7 2 3 2 2" xfId="24046"/>
    <cellStyle name="20% - Accent6 6 7 2 3 3" xfId="24047"/>
    <cellStyle name="20% - Accent6 6 7 2 4" xfId="24048"/>
    <cellStyle name="20% - Accent6 6 7 2 4 2" xfId="24049"/>
    <cellStyle name="20% - Accent6 6 7 2 5" xfId="24050"/>
    <cellStyle name="20% - Accent6 6 7 2 6" xfId="24051"/>
    <cellStyle name="20% - Accent6 6 7 2 7" xfId="24052"/>
    <cellStyle name="20% - Accent6 6 7 2 8" xfId="24053"/>
    <cellStyle name="20% - Accent6 6 7 2 9" xfId="24054"/>
    <cellStyle name="20% - Accent6 6 7 2_PNF Disclosure Summary 063011" xfId="24055"/>
    <cellStyle name="20% - Accent6 6 7 3" xfId="24056"/>
    <cellStyle name="20% - Accent6 6 7 3 2" xfId="24057"/>
    <cellStyle name="20% - Accent6 6 7 3 2 2" xfId="24058"/>
    <cellStyle name="20% - Accent6 6 7 3 3" xfId="24059"/>
    <cellStyle name="20% - Accent6 6 7 4" xfId="24060"/>
    <cellStyle name="20% - Accent6 6 7 4 2" xfId="24061"/>
    <cellStyle name="20% - Accent6 6 7 4 2 2" xfId="24062"/>
    <cellStyle name="20% - Accent6 6 7 4 3" xfId="24063"/>
    <cellStyle name="20% - Accent6 6 7 5" xfId="24064"/>
    <cellStyle name="20% - Accent6 6 7 5 2" xfId="24065"/>
    <cellStyle name="20% - Accent6 6 7 6" xfId="24066"/>
    <cellStyle name="20% - Accent6 6 7 7" xfId="24067"/>
    <cellStyle name="20% - Accent6 6 7 8" xfId="24068"/>
    <cellStyle name="20% - Accent6 6 7 9" xfId="24069"/>
    <cellStyle name="20% - Accent6 6 7_PNF Disclosure Summary 063011" xfId="24070"/>
    <cellStyle name="20% - Accent6 6 8" xfId="24071"/>
    <cellStyle name="20% - Accent6 6 8 10" xfId="24072"/>
    <cellStyle name="20% - Accent6 6 8 11" xfId="24073"/>
    <cellStyle name="20% - Accent6 6 8 12" xfId="24074"/>
    <cellStyle name="20% - Accent6 6 8 13" xfId="24075"/>
    <cellStyle name="20% - Accent6 6 8 14" xfId="24076"/>
    <cellStyle name="20% - Accent6 6 8 15" xfId="24077"/>
    <cellStyle name="20% - Accent6 6 8 2" xfId="24078"/>
    <cellStyle name="20% - Accent6 6 8 2 2" xfId="24079"/>
    <cellStyle name="20% - Accent6 6 8 2 2 2" xfId="24080"/>
    <cellStyle name="20% - Accent6 6 8 2 3" xfId="24081"/>
    <cellStyle name="20% - Accent6 6 8 3" xfId="24082"/>
    <cellStyle name="20% - Accent6 6 8 3 2" xfId="24083"/>
    <cellStyle name="20% - Accent6 6 8 3 2 2" xfId="24084"/>
    <cellStyle name="20% - Accent6 6 8 3 3" xfId="24085"/>
    <cellStyle name="20% - Accent6 6 8 4" xfId="24086"/>
    <cellStyle name="20% - Accent6 6 8 4 2" xfId="24087"/>
    <cellStyle name="20% - Accent6 6 8 5" xfId="24088"/>
    <cellStyle name="20% - Accent6 6 8 6" xfId="24089"/>
    <cellStyle name="20% - Accent6 6 8 7" xfId="24090"/>
    <cellStyle name="20% - Accent6 6 8 8" xfId="24091"/>
    <cellStyle name="20% - Accent6 6 8 9" xfId="24092"/>
    <cellStyle name="20% - Accent6 6 8_PNF Disclosure Summary 063011" xfId="24093"/>
    <cellStyle name="20% - Accent6 6 9" xfId="24094"/>
    <cellStyle name="20% - Accent6 6 9 2" xfId="24095"/>
    <cellStyle name="20% - Accent6 6 9 2 2" xfId="24096"/>
    <cellStyle name="20% - Accent6 6 9 3" xfId="24097"/>
    <cellStyle name="20% - Accent6 6_PNF Disclosure Summary 063011" xfId="24098"/>
    <cellStyle name="20% - Accent6 7" xfId="24099"/>
    <cellStyle name="20% - Accent6 7 10" xfId="24100"/>
    <cellStyle name="20% - Accent6 7 10 2" xfId="24101"/>
    <cellStyle name="20% - Accent6 7 10 2 2" xfId="24102"/>
    <cellStyle name="20% - Accent6 7 10 3" xfId="24103"/>
    <cellStyle name="20% - Accent6 7 11" xfId="24104"/>
    <cellStyle name="20% - Accent6 7 11 2" xfId="24105"/>
    <cellStyle name="20% - Accent6 7 12" xfId="24106"/>
    <cellStyle name="20% - Accent6 7 13" xfId="24107"/>
    <cellStyle name="20% - Accent6 7 14" xfId="24108"/>
    <cellStyle name="20% - Accent6 7 15" xfId="24109"/>
    <cellStyle name="20% - Accent6 7 16" xfId="24110"/>
    <cellStyle name="20% - Accent6 7 17" xfId="24111"/>
    <cellStyle name="20% - Accent6 7 18" xfId="24112"/>
    <cellStyle name="20% - Accent6 7 19" xfId="24113"/>
    <cellStyle name="20% - Accent6 7 2" xfId="24114"/>
    <cellStyle name="20% - Accent6 7 2 10" xfId="24115"/>
    <cellStyle name="20% - Accent6 7 2 11" xfId="24116"/>
    <cellStyle name="20% - Accent6 7 2 12" xfId="24117"/>
    <cellStyle name="20% - Accent6 7 2 13" xfId="24118"/>
    <cellStyle name="20% - Accent6 7 2 14" xfId="24119"/>
    <cellStyle name="20% - Accent6 7 2 15" xfId="24120"/>
    <cellStyle name="20% - Accent6 7 2 16" xfId="24121"/>
    <cellStyle name="20% - Accent6 7 2 2" xfId="24122"/>
    <cellStyle name="20% - Accent6 7 2 2 10" xfId="24123"/>
    <cellStyle name="20% - Accent6 7 2 2 11" xfId="24124"/>
    <cellStyle name="20% - Accent6 7 2 2 12" xfId="24125"/>
    <cellStyle name="20% - Accent6 7 2 2 13" xfId="24126"/>
    <cellStyle name="20% - Accent6 7 2 2 14" xfId="24127"/>
    <cellStyle name="20% - Accent6 7 2 2 15" xfId="24128"/>
    <cellStyle name="20% - Accent6 7 2 2 2" xfId="24129"/>
    <cellStyle name="20% - Accent6 7 2 2 2 2" xfId="24130"/>
    <cellStyle name="20% - Accent6 7 2 2 2 2 2" xfId="24131"/>
    <cellStyle name="20% - Accent6 7 2 2 2 3" xfId="24132"/>
    <cellStyle name="20% - Accent6 7 2 2 3" xfId="24133"/>
    <cellStyle name="20% - Accent6 7 2 2 3 2" xfId="24134"/>
    <cellStyle name="20% - Accent6 7 2 2 3 2 2" xfId="24135"/>
    <cellStyle name="20% - Accent6 7 2 2 3 3" xfId="24136"/>
    <cellStyle name="20% - Accent6 7 2 2 4" xfId="24137"/>
    <cellStyle name="20% - Accent6 7 2 2 4 2" xfId="24138"/>
    <cellStyle name="20% - Accent6 7 2 2 5" xfId="24139"/>
    <cellStyle name="20% - Accent6 7 2 2 6" xfId="24140"/>
    <cellStyle name="20% - Accent6 7 2 2 7" xfId="24141"/>
    <cellStyle name="20% - Accent6 7 2 2 8" xfId="24142"/>
    <cellStyle name="20% - Accent6 7 2 2 9" xfId="24143"/>
    <cellStyle name="20% - Accent6 7 2 2_PNF Disclosure Summary 063011" xfId="24144"/>
    <cellStyle name="20% - Accent6 7 2 3" xfId="24145"/>
    <cellStyle name="20% - Accent6 7 2 3 2" xfId="24146"/>
    <cellStyle name="20% - Accent6 7 2 3 2 2" xfId="24147"/>
    <cellStyle name="20% - Accent6 7 2 3 3" xfId="24148"/>
    <cellStyle name="20% - Accent6 7 2 4" xfId="24149"/>
    <cellStyle name="20% - Accent6 7 2 4 2" xfId="24150"/>
    <cellStyle name="20% - Accent6 7 2 4 2 2" xfId="24151"/>
    <cellStyle name="20% - Accent6 7 2 4 3" xfId="24152"/>
    <cellStyle name="20% - Accent6 7 2 5" xfId="24153"/>
    <cellStyle name="20% - Accent6 7 2 5 2" xfId="24154"/>
    <cellStyle name="20% - Accent6 7 2 6" xfId="24155"/>
    <cellStyle name="20% - Accent6 7 2 7" xfId="24156"/>
    <cellStyle name="20% - Accent6 7 2 8" xfId="24157"/>
    <cellStyle name="20% - Accent6 7 2 9" xfId="24158"/>
    <cellStyle name="20% - Accent6 7 2_PNF Disclosure Summary 063011" xfId="24159"/>
    <cellStyle name="20% - Accent6 7 20" xfId="24160"/>
    <cellStyle name="20% - Accent6 7 21" xfId="24161"/>
    <cellStyle name="20% - Accent6 7 22" xfId="24162"/>
    <cellStyle name="20% - Accent6 7 3" xfId="24163"/>
    <cellStyle name="20% - Accent6 7 3 10" xfId="24164"/>
    <cellStyle name="20% - Accent6 7 3 11" xfId="24165"/>
    <cellStyle name="20% - Accent6 7 3 12" xfId="24166"/>
    <cellStyle name="20% - Accent6 7 3 13" xfId="24167"/>
    <cellStyle name="20% - Accent6 7 3 14" xfId="24168"/>
    <cellStyle name="20% - Accent6 7 3 15" xfId="24169"/>
    <cellStyle name="20% - Accent6 7 3 16" xfId="24170"/>
    <cellStyle name="20% - Accent6 7 3 2" xfId="24171"/>
    <cellStyle name="20% - Accent6 7 3 2 10" xfId="24172"/>
    <cellStyle name="20% - Accent6 7 3 2 11" xfId="24173"/>
    <cellStyle name="20% - Accent6 7 3 2 12" xfId="24174"/>
    <cellStyle name="20% - Accent6 7 3 2 13" xfId="24175"/>
    <cellStyle name="20% - Accent6 7 3 2 14" xfId="24176"/>
    <cellStyle name="20% - Accent6 7 3 2 15" xfId="24177"/>
    <cellStyle name="20% - Accent6 7 3 2 2" xfId="24178"/>
    <cellStyle name="20% - Accent6 7 3 2 2 2" xfId="24179"/>
    <cellStyle name="20% - Accent6 7 3 2 2 2 2" xfId="24180"/>
    <cellStyle name="20% - Accent6 7 3 2 2 3" xfId="24181"/>
    <cellStyle name="20% - Accent6 7 3 2 3" xfId="24182"/>
    <cellStyle name="20% - Accent6 7 3 2 3 2" xfId="24183"/>
    <cellStyle name="20% - Accent6 7 3 2 3 2 2" xfId="24184"/>
    <cellStyle name="20% - Accent6 7 3 2 3 3" xfId="24185"/>
    <cellStyle name="20% - Accent6 7 3 2 4" xfId="24186"/>
    <cellStyle name="20% - Accent6 7 3 2 4 2" xfId="24187"/>
    <cellStyle name="20% - Accent6 7 3 2 5" xfId="24188"/>
    <cellStyle name="20% - Accent6 7 3 2 6" xfId="24189"/>
    <cellStyle name="20% - Accent6 7 3 2 7" xfId="24190"/>
    <cellStyle name="20% - Accent6 7 3 2 8" xfId="24191"/>
    <cellStyle name="20% - Accent6 7 3 2 9" xfId="24192"/>
    <cellStyle name="20% - Accent6 7 3 2_PNF Disclosure Summary 063011" xfId="24193"/>
    <cellStyle name="20% - Accent6 7 3 3" xfId="24194"/>
    <cellStyle name="20% - Accent6 7 3 3 2" xfId="24195"/>
    <cellStyle name="20% - Accent6 7 3 3 2 2" xfId="24196"/>
    <cellStyle name="20% - Accent6 7 3 3 3" xfId="24197"/>
    <cellStyle name="20% - Accent6 7 3 4" xfId="24198"/>
    <cellStyle name="20% - Accent6 7 3 4 2" xfId="24199"/>
    <cellStyle name="20% - Accent6 7 3 4 2 2" xfId="24200"/>
    <cellStyle name="20% - Accent6 7 3 4 3" xfId="24201"/>
    <cellStyle name="20% - Accent6 7 3 5" xfId="24202"/>
    <cellStyle name="20% - Accent6 7 3 5 2" xfId="24203"/>
    <cellStyle name="20% - Accent6 7 3 6" xfId="24204"/>
    <cellStyle name="20% - Accent6 7 3 7" xfId="24205"/>
    <cellStyle name="20% - Accent6 7 3 8" xfId="24206"/>
    <cellStyle name="20% - Accent6 7 3 9" xfId="24207"/>
    <cellStyle name="20% - Accent6 7 3_PNF Disclosure Summary 063011" xfId="24208"/>
    <cellStyle name="20% - Accent6 7 4" xfId="24209"/>
    <cellStyle name="20% - Accent6 7 4 10" xfId="24210"/>
    <cellStyle name="20% - Accent6 7 4 11" xfId="24211"/>
    <cellStyle name="20% - Accent6 7 4 12" xfId="24212"/>
    <cellStyle name="20% - Accent6 7 4 13" xfId="24213"/>
    <cellStyle name="20% - Accent6 7 4 14" xfId="24214"/>
    <cellStyle name="20% - Accent6 7 4 15" xfId="24215"/>
    <cellStyle name="20% - Accent6 7 4 16" xfId="24216"/>
    <cellStyle name="20% - Accent6 7 4 2" xfId="24217"/>
    <cellStyle name="20% - Accent6 7 4 2 10" xfId="24218"/>
    <cellStyle name="20% - Accent6 7 4 2 11" xfId="24219"/>
    <cellStyle name="20% - Accent6 7 4 2 12" xfId="24220"/>
    <cellStyle name="20% - Accent6 7 4 2 13" xfId="24221"/>
    <cellStyle name="20% - Accent6 7 4 2 14" xfId="24222"/>
    <cellStyle name="20% - Accent6 7 4 2 15" xfId="24223"/>
    <cellStyle name="20% - Accent6 7 4 2 2" xfId="24224"/>
    <cellStyle name="20% - Accent6 7 4 2 2 2" xfId="24225"/>
    <cellStyle name="20% - Accent6 7 4 2 2 2 2" xfId="24226"/>
    <cellStyle name="20% - Accent6 7 4 2 2 3" xfId="24227"/>
    <cellStyle name="20% - Accent6 7 4 2 3" xfId="24228"/>
    <cellStyle name="20% - Accent6 7 4 2 3 2" xfId="24229"/>
    <cellStyle name="20% - Accent6 7 4 2 3 2 2" xfId="24230"/>
    <cellStyle name="20% - Accent6 7 4 2 3 3" xfId="24231"/>
    <cellStyle name="20% - Accent6 7 4 2 4" xfId="24232"/>
    <cellStyle name="20% - Accent6 7 4 2 4 2" xfId="24233"/>
    <cellStyle name="20% - Accent6 7 4 2 5" xfId="24234"/>
    <cellStyle name="20% - Accent6 7 4 2 6" xfId="24235"/>
    <cellStyle name="20% - Accent6 7 4 2 7" xfId="24236"/>
    <cellStyle name="20% - Accent6 7 4 2 8" xfId="24237"/>
    <cellStyle name="20% - Accent6 7 4 2 9" xfId="24238"/>
    <cellStyle name="20% - Accent6 7 4 2_PNF Disclosure Summary 063011" xfId="24239"/>
    <cellStyle name="20% - Accent6 7 4 3" xfId="24240"/>
    <cellStyle name="20% - Accent6 7 4 3 2" xfId="24241"/>
    <cellStyle name="20% - Accent6 7 4 3 2 2" xfId="24242"/>
    <cellStyle name="20% - Accent6 7 4 3 3" xfId="24243"/>
    <cellStyle name="20% - Accent6 7 4 4" xfId="24244"/>
    <cellStyle name="20% - Accent6 7 4 4 2" xfId="24245"/>
    <cellStyle name="20% - Accent6 7 4 4 2 2" xfId="24246"/>
    <cellStyle name="20% - Accent6 7 4 4 3" xfId="24247"/>
    <cellStyle name="20% - Accent6 7 4 5" xfId="24248"/>
    <cellStyle name="20% - Accent6 7 4 5 2" xfId="24249"/>
    <cellStyle name="20% - Accent6 7 4 6" xfId="24250"/>
    <cellStyle name="20% - Accent6 7 4 7" xfId="24251"/>
    <cellStyle name="20% - Accent6 7 4 8" xfId="24252"/>
    <cellStyle name="20% - Accent6 7 4 9" xfId="24253"/>
    <cellStyle name="20% - Accent6 7 4_PNF Disclosure Summary 063011" xfId="24254"/>
    <cellStyle name="20% - Accent6 7 5" xfId="24255"/>
    <cellStyle name="20% - Accent6 7 5 10" xfId="24256"/>
    <cellStyle name="20% - Accent6 7 5 11" xfId="24257"/>
    <cellStyle name="20% - Accent6 7 5 12" xfId="24258"/>
    <cellStyle name="20% - Accent6 7 5 13" xfId="24259"/>
    <cellStyle name="20% - Accent6 7 5 14" xfId="24260"/>
    <cellStyle name="20% - Accent6 7 5 15" xfId="24261"/>
    <cellStyle name="20% - Accent6 7 5 16" xfId="24262"/>
    <cellStyle name="20% - Accent6 7 5 2" xfId="24263"/>
    <cellStyle name="20% - Accent6 7 5 2 10" xfId="24264"/>
    <cellStyle name="20% - Accent6 7 5 2 11" xfId="24265"/>
    <cellStyle name="20% - Accent6 7 5 2 12" xfId="24266"/>
    <cellStyle name="20% - Accent6 7 5 2 13" xfId="24267"/>
    <cellStyle name="20% - Accent6 7 5 2 14" xfId="24268"/>
    <cellStyle name="20% - Accent6 7 5 2 15" xfId="24269"/>
    <cellStyle name="20% - Accent6 7 5 2 2" xfId="24270"/>
    <cellStyle name="20% - Accent6 7 5 2 2 2" xfId="24271"/>
    <cellStyle name="20% - Accent6 7 5 2 2 2 2" xfId="24272"/>
    <cellStyle name="20% - Accent6 7 5 2 2 3" xfId="24273"/>
    <cellStyle name="20% - Accent6 7 5 2 3" xfId="24274"/>
    <cellStyle name="20% - Accent6 7 5 2 3 2" xfId="24275"/>
    <cellStyle name="20% - Accent6 7 5 2 3 2 2" xfId="24276"/>
    <cellStyle name="20% - Accent6 7 5 2 3 3" xfId="24277"/>
    <cellStyle name="20% - Accent6 7 5 2 4" xfId="24278"/>
    <cellStyle name="20% - Accent6 7 5 2 4 2" xfId="24279"/>
    <cellStyle name="20% - Accent6 7 5 2 5" xfId="24280"/>
    <cellStyle name="20% - Accent6 7 5 2 6" xfId="24281"/>
    <cellStyle name="20% - Accent6 7 5 2 7" xfId="24282"/>
    <cellStyle name="20% - Accent6 7 5 2 8" xfId="24283"/>
    <cellStyle name="20% - Accent6 7 5 2 9" xfId="24284"/>
    <cellStyle name="20% - Accent6 7 5 2_PNF Disclosure Summary 063011" xfId="24285"/>
    <cellStyle name="20% - Accent6 7 5 3" xfId="24286"/>
    <cellStyle name="20% - Accent6 7 5 3 2" xfId="24287"/>
    <cellStyle name="20% - Accent6 7 5 3 2 2" xfId="24288"/>
    <cellStyle name="20% - Accent6 7 5 3 3" xfId="24289"/>
    <cellStyle name="20% - Accent6 7 5 4" xfId="24290"/>
    <cellStyle name="20% - Accent6 7 5 4 2" xfId="24291"/>
    <cellStyle name="20% - Accent6 7 5 4 2 2" xfId="24292"/>
    <cellStyle name="20% - Accent6 7 5 4 3" xfId="24293"/>
    <cellStyle name="20% - Accent6 7 5 5" xfId="24294"/>
    <cellStyle name="20% - Accent6 7 5 5 2" xfId="24295"/>
    <cellStyle name="20% - Accent6 7 5 6" xfId="24296"/>
    <cellStyle name="20% - Accent6 7 5 7" xfId="24297"/>
    <cellStyle name="20% - Accent6 7 5 8" xfId="24298"/>
    <cellStyle name="20% - Accent6 7 5 9" xfId="24299"/>
    <cellStyle name="20% - Accent6 7 5_PNF Disclosure Summary 063011" xfId="24300"/>
    <cellStyle name="20% - Accent6 7 6" xfId="24301"/>
    <cellStyle name="20% - Accent6 7 6 10" xfId="24302"/>
    <cellStyle name="20% - Accent6 7 6 11" xfId="24303"/>
    <cellStyle name="20% - Accent6 7 6 12" xfId="24304"/>
    <cellStyle name="20% - Accent6 7 6 13" xfId="24305"/>
    <cellStyle name="20% - Accent6 7 6 14" xfId="24306"/>
    <cellStyle name="20% - Accent6 7 6 15" xfId="24307"/>
    <cellStyle name="20% - Accent6 7 6 16" xfId="24308"/>
    <cellStyle name="20% - Accent6 7 6 2" xfId="24309"/>
    <cellStyle name="20% - Accent6 7 6 2 10" xfId="24310"/>
    <cellStyle name="20% - Accent6 7 6 2 11" xfId="24311"/>
    <cellStyle name="20% - Accent6 7 6 2 12" xfId="24312"/>
    <cellStyle name="20% - Accent6 7 6 2 13" xfId="24313"/>
    <cellStyle name="20% - Accent6 7 6 2 14" xfId="24314"/>
    <cellStyle name="20% - Accent6 7 6 2 15" xfId="24315"/>
    <cellStyle name="20% - Accent6 7 6 2 2" xfId="24316"/>
    <cellStyle name="20% - Accent6 7 6 2 2 2" xfId="24317"/>
    <cellStyle name="20% - Accent6 7 6 2 2 2 2" xfId="24318"/>
    <cellStyle name="20% - Accent6 7 6 2 2 3" xfId="24319"/>
    <cellStyle name="20% - Accent6 7 6 2 3" xfId="24320"/>
    <cellStyle name="20% - Accent6 7 6 2 3 2" xfId="24321"/>
    <cellStyle name="20% - Accent6 7 6 2 3 2 2" xfId="24322"/>
    <cellStyle name="20% - Accent6 7 6 2 3 3" xfId="24323"/>
    <cellStyle name="20% - Accent6 7 6 2 4" xfId="24324"/>
    <cellStyle name="20% - Accent6 7 6 2 4 2" xfId="24325"/>
    <cellStyle name="20% - Accent6 7 6 2 5" xfId="24326"/>
    <cellStyle name="20% - Accent6 7 6 2 6" xfId="24327"/>
    <cellStyle name="20% - Accent6 7 6 2 7" xfId="24328"/>
    <cellStyle name="20% - Accent6 7 6 2 8" xfId="24329"/>
    <cellStyle name="20% - Accent6 7 6 2 9" xfId="24330"/>
    <cellStyle name="20% - Accent6 7 6 2_PNF Disclosure Summary 063011" xfId="24331"/>
    <cellStyle name="20% - Accent6 7 6 3" xfId="24332"/>
    <cellStyle name="20% - Accent6 7 6 3 2" xfId="24333"/>
    <cellStyle name="20% - Accent6 7 6 3 2 2" xfId="24334"/>
    <cellStyle name="20% - Accent6 7 6 3 3" xfId="24335"/>
    <cellStyle name="20% - Accent6 7 6 4" xfId="24336"/>
    <cellStyle name="20% - Accent6 7 6 4 2" xfId="24337"/>
    <cellStyle name="20% - Accent6 7 6 4 2 2" xfId="24338"/>
    <cellStyle name="20% - Accent6 7 6 4 3" xfId="24339"/>
    <cellStyle name="20% - Accent6 7 6 5" xfId="24340"/>
    <cellStyle name="20% - Accent6 7 6 5 2" xfId="24341"/>
    <cellStyle name="20% - Accent6 7 6 6" xfId="24342"/>
    <cellStyle name="20% - Accent6 7 6 7" xfId="24343"/>
    <cellStyle name="20% - Accent6 7 6 8" xfId="24344"/>
    <cellStyle name="20% - Accent6 7 6 9" xfId="24345"/>
    <cellStyle name="20% - Accent6 7 6_PNF Disclosure Summary 063011" xfId="24346"/>
    <cellStyle name="20% - Accent6 7 7" xfId="24347"/>
    <cellStyle name="20% - Accent6 7 7 10" xfId="24348"/>
    <cellStyle name="20% - Accent6 7 7 11" xfId="24349"/>
    <cellStyle name="20% - Accent6 7 7 12" xfId="24350"/>
    <cellStyle name="20% - Accent6 7 7 13" xfId="24351"/>
    <cellStyle name="20% - Accent6 7 7 14" xfId="24352"/>
    <cellStyle name="20% - Accent6 7 7 15" xfId="24353"/>
    <cellStyle name="20% - Accent6 7 7 16" xfId="24354"/>
    <cellStyle name="20% - Accent6 7 7 2" xfId="24355"/>
    <cellStyle name="20% - Accent6 7 7 2 10" xfId="24356"/>
    <cellStyle name="20% - Accent6 7 7 2 11" xfId="24357"/>
    <cellStyle name="20% - Accent6 7 7 2 12" xfId="24358"/>
    <cellStyle name="20% - Accent6 7 7 2 13" xfId="24359"/>
    <cellStyle name="20% - Accent6 7 7 2 14" xfId="24360"/>
    <cellStyle name="20% - Accent6 7 7 2 15" xfId="24361"/>
    <cellStyle name="20% - Accent6 7 7 2 2" xfId="24362"/>
    <cellStyle name="20% - Accent6 7 7 2 2 2" xfId="24363"/>
    <cellStyle name="20% - Accent6 7 7 2 2 2 2" xfId="24364"/>
    <cellStyle name="20% - Accent6 7 7 2 2 3" xfId="24365"/>
    <cellStyle name="20% - Accent6 7 7 2 3" xfId="24366"/>
    <cellStyle name="20% - Accent6 7 7 2 3 2" xfId="24367"/>
    <cellStyle name="20% - Accent6 7 7 2 3 2 2" xfId="24368"/>
    <cellStyle name="20% - Accent6 7 7 2 3 3" xfId="24369"/>
    <cellStyle name="20% - Accent6 7 7 2 4" xfId="24370"/>
    <cellStyle name="20% - Accent6 7 7 2 4 2" xfId="24371"/>
    <cellStyle name="20% - Accent6 7 7 2 5" xfId="24372"/>
    <cellStyle name="20% - Accent6 7 7 2 6" xfId="24373"/>
    <cellStyle name="20% - Accent6 7 7 2 7" xfId="24374"/>
    <cellStyle name="20% - Accent6 7 7 2 8" xfId="24375"/>
    <cellStyle name="20% - Accent6 7 7 2 9" xfId="24376"/>
    <cellStyle name="20% - Accent6 7 7 2_PNF Disclosure Summary 063011" xfId="24377"/>
    <cellStyle name="20% - Accent6 7 7 3" xfId="24378"/>
    <cellStyle name="20% - Accent6 7 7 3 2" xfId="24379"/>
    <cellStyle name="20% - Accent6 7 7 3 2 2" xfId="24380"/>
    <cellStyle name="20% - Accent6 7 7 3 3" xfId="24381"/>
    <cellStyle name="20% - Accent6 7 7 4" xfId="24382"/>
    <cellStyle name="20% - Accent6 7 7 4 2" xfId="24383"/>
    <cellStyle name="20% - Accent6 7 7 4 2 2" xfId="24384"/>
    <cellStyle name="20% - Accent6 7 7 4 3" xfId="24385"/>
    <cellStyle name="20% - Accent6 7 7 5" xfId="24386"/>
    <cellStyle name="20% - Accent6 7 7 5 2" xfId="24387"/>
    <cellStyle name="20% - Accent6 7 7 6" xfId="24388"/>
    <cellStyle name="20% - Accent6 7 7 7" xfId="24389"/>
    <cellStyle name="20% - Accent6 7 7 8" xfId="24390"/>
    <cellStyle name="20% - Accent6 7 7 9" xfId="24391"/>
    <cellStyle name="20% - Accent6 7 7_PNF Disclosure Summary 063011" xfId="24392"/>
    <cellStyle name="20% - Accent6 7 8" xfId="24393"/>
    <cellStyle name="20% - Accent6 7 8 10" xfId="24394"/>
    <cellStyle name="20% - Accent6 7 8 11" xfId="24395"/>
    <cellStyle name="20% - Accent6 7 8 12" xfId="24396"/>
    <cellStyle name="20% - Accent6 7 8 13" xfId="24397"/>
    <cellStyle name="20% - Accent6 7 8 14" xfId="24398"/>
    <cellStyle name="20% - Accent6 7 8 15" xfId="24399"/>
    <cellStyle name="20% - Accent6 7 8 2" xfId="24400"/>
    <cellStyle name="20% - Accent6 7 8 2 2" xfId="24401"/>
    <cellStyle name="20% - Accent6 7 8 2 2 2" xfId="24402"/>
    <cellStyle name="20% - Accent6 7 8 2 3" xfId="24403"/>
    <cellStyle name="20% - Accent6 7 8 3" xfId="24404"/>
    <cellStyle name="20% - Accent6 7 8 3 2" xfId="24405"/>
    <cellStyle name="20% - Accent6 7 8 3 2 2" xfId="24406"/>
    <cellStyle name="20% - Accent6 7 8 3 3" xfId="24407"/>
    <cellStyle name="20% - Accent6 7 8 4" xfId="24408"/>
    <cellStyle name="20% - Accent6 7 8 4 2" xfId="24409"/>
    <cellStyle name="20% - Accent6 7 8 5" xfId="24410"/>
    <cellStyle name="20% - Accent6 7 8 6" xfId="24411"/>
    <cellStyle name="20% - Accent6 7 8 7" xfId="24412"/>
    <cellStyle name="20% - Accent6 7 8 8" xfId="24413"/>
    <cellStyle name="20% - Accent6 7 8 9" xfId="24414"/>
    <cellStyle name="20% - Accent6 7 8_PNF Disclosure Summary 063011" xfId="24415"/>
    <cellStyle name="20% - Accent6 7 9" xfId="24416"/>
    <cellStyle name="20% - Accent6 7 9 2" xfId="24417"/>
    <cellStyle name="20% - Accent6 7 9 2 2" xfId="24418"/>
    <cellStyle name="20% - Accent6 7 9 3" xfId="24419"/>
    <cellStyle name="20% - Accent6 7_PNF Disclosure Summary 063011" xfId="24420"/>
    <cellStyle name="20% - Accent6 8" xfId="24421"/>
    <cellStyle name="20% - Accent6 8 10" xfId="24422"/>
    <cellStyle name="20% - Accent6 8 10 2" xfId="24423"/>
    <cellStyle name="20% - Accent6 8 10 2 2" xfId="24424"/>
    <cellStyle name="20% - Accent6 8 10 3" xfId="24425"/>
    <cellStyle name="20% - Accent6 8 11" xfId="24426"/>
    <cellStyle name="20% - Accent6 8 11 2" xfId="24427"/>
    <cellStyle name="20% - Accent6 8 12" xfId="24428"/>
    <cellStyle name="20% - Accent6 8 13" xfId="24429"/>
    <cellStyle name="20% - Accent6 8 14" xfId="24430"/>
    <cellStyle name="20% - Accent6 8 15" xfId="24431"/>
    <cellStyle name="20% - Accent6 8 16" xfId="24432"/>
    <cellStyle name="20% - Accent6 8 17" xfId="24433"/>
    <cellStyle name="20% - Accent6 8 18" xfId="24434"/>
    <cellStyle name="20% - Accent6 8 19" xfId="24435"/>
    <cellStyle name="20% - Accent6 8 2" xfId="24436"/>
    <cellStyle name="20% - Accent6 8 2 10" xfId="24437"/>
    <cellStyle name="20% - Accent6 8 2 11" xfId="24438"/>
    <cellStyle name="20% - Accent6 8 2 12" xfId="24439"/>
    <cellStyle name="20% - Accent6 8 2 13" xfId="24440"/>
    <cellStyle name="20% - Accent6 8 2 14" xfId="24441"/>
    <cellStyle name="20% - Accent6 8 2 15" xfId="24442"/>
    <cellStyle name="20% - Accent6 8 2 16" xfId="24443"/>
    <cellStyle name="20% - Accent6 8 2 2" xfId="24444"/>
    <cellStyle name="20% - Accent6 8 2 2 10" xfId="24445"/>
    <cellStyle name="20% - Accent6 8 2 2 11" xfId="24446"/>
    <cellStyle name="20% - Accent6 8 2 2 12" xfId="24447"/>
    <cellStyle name="20% - Accent6 8 2 2 13" xfId="24448"/>
    <cellStyle name="20% - Accent6 8 2 2 14" xfId="24449"/>
    <cellStyle name="20% - Accent6 8 2 2 15" xfId="24450"/>
    <cellStyle name="20% - Accent6 8 2 2 2" xfId="24451"/>
    <cellStyle name="20% - Accent6 8 2 2 2 2" xfId="24452"/>
    <cellStyle name="20% - Accent6 8 2 2 2 2 2" xfId="24453"/>
    <cellStyle name="20% - Accent6 8 2 2 2 3" xfId="24454"/>
    <cellStyle name="20% - Accent6 8 2 2 3" xfId="24455"/>
    <cellStyle name="20% - Accent6 8 2 2 3 2" xfId="24456"/>
    <cellStyle name="20% - Accent6 8 2 2 3 2 2" xfId="24457"/>
    <cellStyle name="20% - Accent6 8 2 2 3 3" xfId="24458"/>
    <cellStyle name="20% - Accent6 8 2 2 4" xfId="24459"/>
    <cellStyle name="20% - Accent6 8 2 2 4 2" xfId="24460"/>
    <cellStyle name="20% - Accent6 8 2 2 5" xfId="24461"/>
    <cellStyle name="20% - Accent6 8 2 2 6" xfId="24462"/>
    <cellStyle name="20% - Accent6 8 2 2 7" xfId="24463"/>
    <cellStyle name="20% - Accent6 8 2 2 8" xfId="24464"/>
    <cellStyle name="20% - Accent6 8 2 2 9" xfId="24465"/>
    <cellStyle name="20% - Accent6 8 2 2_PNF Disclosure Summary 063011" xfId="24466"/>
    <cellStyle name="20% - Accent6 8 2 3" xfId="24467"/>
    <cellStyle name="20% - Accent6 8 2 3 2" xfId="24468"/>
    <cellStyle name="20% - Accent6 8 2 3 2 2" xfId="24469"/>
    <cellStyle name="20% - Accent6 8 2 3 3" xfId="24470"/>
    <cellStyle name="20% - Accent6 8 2 4" xfId="24471"/>
    <cellStyle name="20% - Accent6 8 2 4 2" xfId="24472"/>
    <cellStyle name="20% - Accent6 8 2 4 2 2" xfId="24473"/>
    <cellStyle name="20% - Accent6 8 2 4 3" xfId="24474"/>
    <cellStyle name="20% - Accent6 8 2 5" xfId="24475"/>
    <cellStyle name="20% - Accent6 8 2 5 2" xfId="24476"/>
    <cellStyle name="20% - Accent6 8 2 6" xfId="24477"/>
    <cellStyle name="20% - Accent6 8 2 7" xfId="24478"/>
    <cellStyle name="20% - Accent6 8 2 8" xfId="24479"/>
    <cellStyle name="20% - Accent6 8 2 9" xfId="24480"/>
    <cellStyle name="20% - Accent6 8 2_PNF Disclosure Summary 063011" xfId="24481"/>
    <cellStyle name="20% - Accent6 8 20" xfId="24482"/>
    <cellStyle name="20% - Accent6 8 21" xfId="24483"/>
    <cellStyle name="20% - Accent6 8 22" xfId="24484"/>
    <cellStyle name="20% - Accent6 8 3" xfId="24485"/>
    <cellStyle name="20% - Accent6 8 3 10" xfId="24486"/>
    <cellStyle name="20% - Accent6 8 3 11" xfId="24487"/>
    <cellStyle name="20% - Accent6 8 3 12" xfId="24488"/>
    <cellStyle name="20% - Accent6 8 3 13" xfId="24489"/>
    <cellStyle name="20% - Accent6 8 3 14" xfId="24490"/>
    <cellStyle name="20% - Accent6 8 3 15" xfId="24491"/>
    <cellStyle name="20% - Accent6 8 3 16" xfId="24492"/>
    <cellStyle name="20% - Accent6 8 3 2" xfId="24493"/>
    <cellStyle name="20% - Accent6 8 3 2 10" xfId="24494"/>
    <cellStyle name="20% - Accent6 8 3 2 11" xfId="24495"/>
    <cellStyle name="20% - Accent6 8 3 2 12" xfId="24496"/>
    <cellStyle name="20% - Accent6 8 3 2 13" xfId="24497"/>
    <cellStyle name="20% - Accent6 8 3 2 14" xfId="24498"/>
    <cellStyle name="20% - Accent6 8 3 2 15" xfId="24499"/>
    <cellStyle name="20% - Accent6 8 3 2 2" xfId="24500"/>
    <cellStyle name="20% - Accent6 8 3 2 2 2" xfId="24501"/>
    <cellStyle name="20% - Accent6 8 3 2 2 2 2" xfId="24502"/>
    <cellStyle name="20% - Accent6 8 3 2 2 3" xfId="24503"/>
    <cellStyle name="20% - Accent6 8 3 2 3" xfId="24504"/>
    <cellStyle name="20% - Accent6 8 3 2 3 2" xfId="24505"/>
    <cellStyle name="20% - Accent6 8 3 2 3 2 2" xfId="24506"/>
    <cellStyle name="20% - Accent6 8 3 2 3 3" xfId="24507"/>
    <cellStyle name="20% - Accent6 8 3 2 4" xfId="24508"/>
    <cellStyle name="20% - Accent6 8 3 2 4 2" xfId="24509"/>
    <cellStyle name="20% - Accent6 8 3 2 5" xfId="24510"/>
    <cellStyle name="20% - Accent6 8 3 2 6" xfId="24511"/>
    <cellStyle name="20% - Accent6 8 3 2 7" xfId="24512"/>
    <cellStyle name="20% - Accent6 8 3 2 8" xfId="24513"/>
    <cellStyle name="20% - Accent6 8 3 2 9" xfId="24514"/>
    <cellStyle name="20% - Accent6 8 3 2_PNF Disclosure Summary 063011" xfId="24515"/>
    <cellStyle name="20% - Accent6 8 3 3" xfId="24516"/>
    <cellStyle name="20% - Accent6 8 3 3 2" xfId="24517"/>
    <cellStyle name="20% - Accent6 8 3 3 2 2" xfId="24518"/>
    <cellStyle name="20% - Accent6 8 3 3 3" xfId="24519"/>
    <cellStyle name="20% - Accent6 8 3 4" xfId="24520"/>
    <cellStyle name="20% - Accent6 8 3 4 2" xfId="24521"/>
    <cellStyle name="20% - Accent6 8 3 4 2 2" xfId="24522"/>
    <cellStyle name="20% - Accent6 8 3 4 3" xfId="24523"/>
    <cellStyle name="20% - Accent6 8 3 5" xfId="24524"/>
    <cellStyle name="20% - Accent6 8 3 5 2" xfId="24525"/>
    <cellStyle name="20% - Accent6 8 3 6" xfId="24526"/>
    <cellStyle name="20% - Accent6 8 3 7" xfId="24527"/>
    <cellStyle name="20% - Accent6 8 3 8" xfId="24528"/>
    <cellStyle name="20% - Accent6 8 3 9" xfId="24529"/>
    <cellStyle name="20% - Accent6 8 3_PNF Disclosure Summary 063011" xfId="24530"/>
    <cellStyle name="20% - Accent6 8 4" xfId="24531"/>
    <cellStyle name="20% - Accent6 8 4 10" xfId="24532"/>
    <cellStyle name="20% - Accent6 8 4 11" xfId="24533"/>
    <cellStyle name="20% - Accent6 8 4 12" xfId="24534"/>
    <cellStyle name="20% - Accent6 8 4 13" xfId="24535"/>
    <cellStyle name="20% - Accent6 8 4 14" xfId="24536"/>
    <cellStyle name="20% - Accent6 8 4 15" xfId="24537"/>
    <cellStyle name="20% - Accent6 8 4 16" xfId="24538"/>
    <cellStyle name="20% - Accent6 8 4 2" xfId="24539"/>
    <cellStyle name="20% - Accent6 8 4 2 10" xfId="24540"/>
    <cellStyle name="20% - Accent6 8 4 2 11" xfId="24541"/>
    <cellStyle name="20% - Accent6 8 4 2 12" xfId="24542"/>
    <cellStyle name="20% - Accent6 8 4 2 13" xfId="24543"/>
    <cellStyle name="20% - Accent6 8 4 2 14" xfId="24544"/>
    <cellStyle name="20% - Accent6 8 4 2 15" xfId="24545"/>
    <cellStyle name="20% - Accent6 8 4 2 2" xfId="24546"/>
    <cellStyle name="20% - Accent6 8 4 2 2 2" xfId="24547"/>
    <cellStyle name="20% - Accent6 8 4 2 2 2 2" xfId="24548"/>
    <cellStyle name="20% - Accent6 8 4 2 2 3" xfId="24549"/>
    <cellStyle name="20% - Accent6 8 4 2 3" xfId="24550"/>
    <cellStyle name="20% - Accent6 8 4 2 3 2" xfId="24551"/>
    <cellStyle name="20% - Accent6 8 4 2 3 2 2" xfId="24552"/>
    <cellStyle name="20% - Accent6 8 4 2 3 3" xfId="24553"/>
    <cellStyle name="20% - Accent6 8 4 2 4" xfId="24554"/>
    <cellStyle name="20% - Accent6 8 4 2 4 2" xfId="24555"/>
    <cellStyle name="20% - Accent6 8 4 2 5" xfId="24556"/>
    <cellStyle name="20% - Accent6 8 4 2 6" xfId="24557"/>
    <cellStyle name="20% - Accent6 8 4 2 7" xfId="24558"/>
    <cellStyle name="20% - Accent6 8 4 2 8" xfId="24559"/>
    <cellStyle name="20% - Accent6 8 4 2 9" xfId="24560"/>
    <cellStyle name="20% - Accent6 8 4 2_PNF Disclosure Summary 063011" xfId="24561"/>
    <cellStyle name="20% - Accent6 8 4 3" xfId="24562"/>
    <cellStyle name="20% - Accent6 8 4 3 2" xfId="24563"/>
    <cellStyle name="20% - Accent6 8 4 3 2 2" xfId="24564"/>
    <cellStyle name="20% - Accent6 8 4 3 3" xfId="24565"/>
    <cellStyle name="20% - Accent6 8 4 4" xfId="24566"/>
    <cellStyle name="20% - Accent6 8 4 4 2" xfId="24567"/>
    <cellStyle name="20% - Accent6 8 4 4 2 2" xfId="24568"/>
    <cellStyle name="20% - Accent6 8 4 4 3" xfId="24569"/>
    <cellStyle name="20% - Accent6 8 4 5" xfId="24570"/>
    <cellStyle name="20% - Accent6 8 4 5 2" xfId="24571"/>
    <cellStyle name="20% - Accent6 8 4 6" xfId="24572"/>
    <cellStyle name="20% - Accent6 8 4 7" xfId="24573"/>
    <cellStyle name="20% - Accent6 8 4 8" xfId="24574"/>
    <cellStyle name="20% - Accent6 8 4 9" xfId="24575"/>
    <cellStyle name="20% - Accent6 8 4_PNF Disclosure Summary 063011" xfId="24576"/>
    <cellStyle name="20% - Accent6 8 5" xfId="24577"/>
    <cellStyle name="20% - Accent6 8 5 10" xfId="24578"/>
    <cellStyle name="20% - Accent6 8 5 11" xfId="24579"/>
    <cellStyle name="20% - Accent6 8 5 12" xfId="24580"/>
    <cellStyle name="20% - Accent6 8 5 13" xfId="24581"/>
    <cellStyle name="20% - Accent6 8 5 14" xfId="24582"/>
    <cellStyle name="20% - Accent6 8 5 15" xfId="24583"/>
    <cellStyle name="20% - Accent6 8 5 16" xfId="24584"/>
    <cellStyle name="20% - Accent6 8 5 2" xfId="24585"/>
    <cellStyle name="20% - Accent6 8 5 2 10" xfId="24586"/>
    <cellStyle name="20% - Accent6 8 5 2 11" xfId="24587"/>
    <cellStyle name="20% - Accent6 8 5 2 12" xfId="24588"/>
    <cellStyle name="20% - Accent6 8 5 2 13" xfId="24589"/>
    <cellStyle name="20% - Accent6 8 5 2 14" xfId="24590"/>
    <cellStyle name="20% - Accent6 8 5 2 15" xfId="24591"/>
    <cellStyle name="20% - Accent6 8 5 2 2" xfId="24592"/>
    <cellStyle name="20% - Accent6 8 5 2 2 2" xfId="24593"/>
    <cellStyle name="20% - Accent6 8 5 2 2 2 2" xfId="24594"/>
    <cellStyle name="20% - Accent6 8 5 2 2 3" xfId="24595"/>
    <cellStyle name="20% - Accent6 8 5 2 3" xfId="24596"/>
    <cellStyle name="20% - Accent6 8 5 2 3 2" xfId="24597"/>
    <cellStyle name="20% - Accent6 8 5 2 3 2 2" xfId="24598"/>
    <cellStyle name="20% - Accent6 8 5 2 3 3" xfId="24599"/>
    <cellStyle name="20% - Accent6 8 5 2 4" xfId="24600"/>
    <cellStyle name="20% - Accent6 8 5 2 4 2" xfId="24601"/>
    <cellStyle name="20% - Accent6 8 5 2 5" xfId="24602"/>
    <cellStyle name="20% - Accent6 8 5 2 6" xfId="24603"/>
    <cellStyle name="20% - Accent6 8 5 2 7" xfId="24604"/>
    <cellStyle name="20% - Accent6 8 5 2 8" xfId="24605"/>
    <cellStyle name="20% - Accent6 8 5 2 9" xfId="24606"/>
    <cellStyle name="20% - Accent6 8 5 2_PNF Disclosure Summary 063011" xfId="24607"/>
    <cellStyle name="20% - Accent6 8 5 3" xfId="24608"/>
    <cellStyle name="20% - Accent6 8 5 3 2" xfId="24609"/>
    <cellStyle name="20% - Accent6 8 5 3 2 2" xfId="24610"/>
    <cellStyle name="20% - Accent6 8 5 3 3" xfId="24611"/>
    <cellStyle name="20% - Accent6 8 5 4" xfId="24612"/>
    <cellStyle name="20% - Accent6 8 5 4 2" xfId="24613"/>
    <cellStyle name="20% - Accent6 8 5 4 2 2" xfId="24614"/>
    <cellStyle name="20% - Accent6 8 5 4 3" xfId="24615"/>
    <cellStyle name="20% - Accent6 8 5 5" xfId="24616"/>
    <cellStyle name="20% - Accent6 8 5 5 2" xfId="24617"/>
    <cellStyle name="20% - Accent6 8 5 6" xfId="24618"/>
    <cellStyle name="20% - Accent6 8 5 7" xfId="24619"/>
    <cellStyle name="20% - Accent6 8 5 8" xfId="24620"/>
    <cellStyle name="20% - Accent6 8 5 9" xfId="24621"/>
    <cellStyle name="20% - Accent6 8 5_PNF Disclosure Summary 063011" xfId="24622"/>
    <cellStyle name="20% - Accent6 8 6" xfId="24623"/>
    <cellStyle name="20% - Accent6 8 6 10" xfId="24624"/>
    <cellStyle name="20% - Accent6 8 6 11" xfId="24625"/>
    <cellStyle name="20% - Accent6 8 6 12" xfId="24626"/>
    <cellStyle name="20% - Accent6 8 6 13" xfId="24627"/>
    <cellStyle name="20% - Accent6 8 6 14" xfId="24628"/>
    <cellStyle name="20% - Accent6 8 6 15" xfId="24629"/>
    <cellStyle name="20% - Accent6 8 6 16" xfId="24630"/>
    <cellStyle name="20% - Accent6 8 6 2" xfId="24631"/>
    <cellStyle name="20% - Accent6 8 6 2 10" xfId="24632"/>
    <cellStyle name="20% - Accent6 8 6 2 11" xfId="24633"/>
    <cellStyle name="20% - Accent6 8 6 2 12" xfId="24634"/>
    <cellStyle name="20% - Accent6 8 6 2 13" xfId="24635"/>
    <cellStyle name="20% - Accent6 8 6 2 14" xfId="24636"/>
    <cellStyle name="20% - Accent6 8 6 2 15" xfId="24637"/>
    <cellStyle name="20% - Accent6 8 6 2 2" xfId="24638"/>
    <cellStyle name="20% - Accent6 8 6 2 2 2" xfId="24639"/>
    <cellStyle name="20% - Accent6 8 6 2 2 2 2" xfId="24640"/>
    <cellStyle name="20% - Accent6 8 6 2 2 3" xfId="24641"/>
    <cellStyle name="20% - Accent6 8 6 2 3" xfId="24642"/>
    <cellStyle name="20% - Accent6 8 6 2 3 2" xfId="24643"/>
    <cellStyle name="20% - Accent6 8 6 2 3 2 2" xfId="24644"/>
    <cellStyle name="20% - Accent6 8 6 2 3 3" xfId="24645"/>
    <cellStyle name="20% - Accent6 8 6 2 4" xfId="24646"/>
    <cellStyle name="20% - Accent6 8 6 2 4 2" xfId="24647"/>
    <cellStyle name="20% - Accent6 8 6 2 5" xfId="24648"/>
    <cellStyle name="20% - Accent6 8 6 2 6" xfId="24649"/>
    <cellStyle name="20% - Accent6 8 6 2 7" xfId="24650"/>
    <cellStyle name="20% - Accent6 8 6 2 8" xfId="24651"/>
    <cellStyle name="20% - Accent6 8 6 2 9" xfId="24652"/>
    <cellStyle name="20% - Accent6 8 6 2_PNF Disclosure Summary 063011" xfId="24653"/>
    <cellStyle name="20% - Accent6 8 6 3" xfId="24654"/>
    <cellStyle name="20% - Accent6 8 6 3 2" xfId="24655"/>
    <cellStyle name="20% - Accent6 8 6 3 2 2" xfId="24656"/>
    <cellStyle name="20% - Accent6 8 6 3 3" xfId="24657"/>
    <cellStyle name="20% - Accent6 8 6 4" xfId="24658"/>
    <cellStyle name="20% - Accent6 8 6 4 2" xfId="24659"/>
    <cellStyle name="20% - Accent6 8 6 4 2 2" xfId="24660"/>
    <cellStyle name="20% - Accent6 8 6 4 3" xfId="24661"/>
    <cellStyle name="20% - Accent6 8 6 5" xfId="24662"/>
    <cellStyle name="20% - Accent6 8 6 5 2" xfId="24663"/>
    <cellStyle name="20% - Accent6 8 6 6" xfId="24664"/>
    <cellStyle name="20% - Accent6 8 6 7" xfId="24665"/>
    <cellStyle name="20% - Accent6 8 6 8" xfId="24666"/>
    <cellStyle name="20% - Accent6 8 6 9" xfId="24667"/>
    <cellStyle name="20% - Accent6 8 6_PNF Disclosure Summary 063011" xfId="24668"/>
    <cellStyle name="20% - Accent6 8 7" xfId="24669"/>
    <cellStyle name="20% - Accent6 8 7 10" xfId="24670"/>
    <cellStyle name="20% - Accent6 8 7 11" xfId="24671"/>
    <cellStyle name="20% - Accent6 8 7 12" xfId="24672"/>
    <cellStyle name="20% - Accent6 8 7 13" xfId="24673"/>
    <cellStyle name="20% - Accent6 8 7 14" xfId="24674"/>
    <cellStyle name="20% - Accent6 8 7 15" xfId="24675"/>
    <cellStyle name="20% - Accent6 8 7 16" xfId="24676"/>
    <cellStyle name="20% - Accent6 8 7 2" xfId="24677"/>
    <cellStyle name="20% - Accent6 8 7 2 10" xfId="24678"/>
    <cellStyle name="20% - Accent6 8 7 2 11" xfId="24679"/>
    <cellStyle name="20% - Accent6 8 7 2 12" xfId="24680"/>
    <cellStyle name="20% - Accent6 8 7 2 13" xfId="24681"/>
    <cellStyle name="20% - Accent6 8 7 2 14" xfId="24682"/>
    <cellStyle name="20% - Accent6 8 7 2 15" xfId="24683"/>
    <cellStyle name="20% - Accent6 8 7 2 2" xfId="24684"/>
    <cellStyle name="20% - Accent6 8 7 2 2 2" xfId="24685"/>
    <cellStyle name="20% - Accent6 8 7 2 2 2 2" xfId="24686"/>
    <cellStyle name="20% - Accent6 8 7 2 2 3" xfId="24687"/>
    <cellStyle name="20% - Accent6 8 7 2 3" xfId="24688"/>
    <cellStyle name="20% - Accent6 8 7 2 3 2" xfId="24689"/>
    <cellStyle name="20% - Accent6 8 7 2 3 2 2" xfId="24690"/>
    <cellStyle name="20% - Accent6 8 7 2 3 3" xfId="24691"/>
    <cellStyle name="20% - Accent6 8 7 2 4" xfId="24692"/>
    <cellStyle name="20% - Accent6 8 7 2 4 2" xfId="24693"/>
    <cellStyle name="20% - Accent6 8 7 2 5" xfId="24694"/>
    <cellStyle name="20% - Accent6 8 7 2 6" xfId="24695"/>
    <cellStyle name="20% - Accent6 8 7 2 7" xfId="24696"/>
    <cellStyle name="20% - Accent6 8 7 2 8" xfId="24697"/>
    <cellStyle name="20% - Accent6 8 7 2 9" xfId="24698"/>
    <cellStyle name="20% - Accent6 8 7 2_PNF Disclosure Summary 063011" xfId="24699"/>
    <cellStyle name="20% - Accent6 8 7 3" xfId="24700"/>
    <cellStyle name="20% - Accent6 8 7 3 2" xfId="24701"/>
    <cellStyle name="20% - Accent6 8 7 3 2 2" xfId="24702"/>
    <cellStyle name="20% - Accent6 8 7 3 3" xfId="24703"/>
    <cellStyle name="20% - Accent6 8 7 4" xfId="24704"/>
    <cellStyle name="20% - Accent6 8 7 4 2" xfId="24705"/>
    <cellStyle name="20% - Accent6 8 7 4 2 2" xfId="24706"/>
    <cellStyle name="20% - Accent6 8 7 4 3" xfId="24707"/>
    <cellStyle name="20% - Accent6 8 7 5" xfId="24708"/>
    <cellStyle name="20% - Accent6 8 7 5 2" xfId="24709"/>
    <cellStyle name="20% - Accent6 8 7 6" xfId="24710"/>
    <cellStyle name="20% - Accent6 8 7 7" xfId="24711"/>
    <cellStyle name="20% - Accent6 8 7 8" xfId="24712"/>
    <cellStyle name="20% - Accent6 8 7 9" xfId="24713"/>
    <cellStyle name="20% - Accent6 8 7_PNF Disclosure Summary 063011" xfId="24714"/>
    <cellStyle name="20% - Accent6 8 8" xfId="24715"/>
    <cellStyle name="20% - Accent6 8 8 10" xfId="24716"/>
    <cellStyle name="20% - Accent6 8 8 11" xfId="24717"/>
    <cellStyle name="20% - Accent6 8 8 12" xfId="24718"/>
    <cellStyle name="20% - Accent6 8 8 13" xfId="24719"/>
    <cellStyle name="20% - Accent6 8 8 14" xfId="24720"/>
    <cellStyle name="20% - Accent6 8 8 15" xfId="24721"/>
    <cellStyle name="20% - Accent6 8 8 2" xfId="24722"/>
    <cellStyle name="20% - Accent6 8 8 2 2" xfId="24723"/>
    <cellStyle name="20% - Accent6 8 8 2 2 2" xfId="24724"/>
    <cellStyle name="20% - Accent6 8 8 2 3" xfId="24725"/>
    <cellStyle name="20% - Accent6 8 8 3" xfId="24726"/>
    <cellStyle name="20% - Accent6 8 8 3 2" xfId="24727"/>
    <cellStyle name="20% - Accent6 8 8 3 2 2" xfId="24728"/>
    <cellStyle name="20% - Accent6 8 8 3 3" xfId="24729"/>
    <cellStyle name="20% - Accent6 8 8 4" xfId="24730"/>
    <cellStyle name="20% - Accent6 8 8 4 2" xfId="24731"/>
    <cellStyle name="20% - Accent6 8 8 5" xfId="24732"/>
    <cellStyle name="20% - Accent6 8 8 6" xfId="24733"/>
    <cellStyle name="20% - Accent6 8 8 7" xfId="24734"/>
    <cellStyle name="20% - Accent6 8 8 8" xfId="24735"/>
    <cellStyle name="20% - Accent6 8 8 9" xfId="24736"/>
    <cellStyle name="20% - Accent6 8 8_PNF Disclosure Summary 063011" xfId="24737"/>
    <cellStyle name="20% - Accent6 8 9" xfId="24738"/>
    <cellStyle name="20% - Accent6 8 9 2" xfId="24739"/>
    <cellStyle name="20% - Accent6 8 9 2 2" xfId="24740"/>
    <cellStyle name="20% - Accent6 8 9 3" xfId="24741"/>
    <cellStyle name="20% - Accent6 8_PNF Disclosure Summary 063011" xfId="24742"/>
    <cellStyle name="20% - Accent6 9" xfId="24743"/>
    <cellStyle name="20% - Accent6 9 10" xfId="24744"/>
    <cellStyle name="20% - Accent6 9 10 2" xfId="24745"/>
    <cellStyle name="20% - Accent6 9 10 2 2" xfId="24746"/>
    <cellStyle name="20% - Accent6 9 10 3" xfId="24747"/>
    <cellStyle name="20% - Accent6 9 11" xfId="24748"/>
    <cellStyle name="20% - Accent6 9 11 2" xfId="24749"/>
    <cellStyle name="20% - Accent6 9 12" xfId="24750"/>
    <cellStyle name="20% - Accent6 9 13" xfId="24751"/>
    <cellStyle name="20% - Accent6 9 14" xfId="24752"/>
    <cellStyle name="20% - Accent6 9 15" xfId="24753"/>
    <cellStyle name="20% - Accent6 9 16" xfId="24754"/>
    <cellStyle name="20% - Accent6 9 17" xfId="24755"/>
    <cellStyle name="20% - Accent6 9 18" xfId="24756"/>
    <cellStyle name="20% - Accent6 9 19" xfId="24757"/>
    <cellStyle name="20% - Accent6 9 2" xfId="24758"/>
    <cellStyle name="20% - Accent6 9 2 10" xfId="24759"/>
    <cellStyle name="20% - Accent6 9 2 11" xfId="24760"/>
    <cellStyle name="20% - Accent6 9 2 12" xfId="24761"/>
    <cellStyle name="20% - Accent6 9 2 13" xfId="24762"/>
    <cellStyle name="20% - Accent6 9 2 14" xfId="24763"/>
    <cellStyle name="20% - Accent6 9 2 15" xfId="24764"/>
    <cellStyle name="20% - Accent6 9 2 16" xfId="24765"/>
    <cellStyle name="20% - Accent6 9 2 2" xfId="24766"/>
    <cellStyle name="20% - Accent6 9 2 2 10" xfId="24767"/>
    <cellStyle name="20% - Accent6 9 2 2 11" xfId="24768"/>
    <cellStyle name="20% - Accent6 9 2 2 12" xfId="24769"/>
    <cellStyle name="20% - Accent6 9 2 2 13" xfId="24770"/>
    <cellStyle name="20% - Accent6 9 2 2 14" xfId="24771"/>
    <cellStyle name="20% - Accent6 9 2 2 15" xfId="24772"/>
    <cellStyle name="20% - Accent6 9 2 2 2" xfId="24773"/>
    <cellStyle name="20% - Accent6 9 2 2 2 2" xfId="24774"/>
    <cellStyle name="20% - Accent6 9 2 2 2 2 2" xfId="24775"/>
    <cellStyle name="20% - Accent6 9 2 2 2 3" xfId="24776"/>
    <cellStyle name="20% - Accent6 9 2 2 3" xfId="24777"/>
    <cellStyle name="20% - Accent6 9 2 2 3 2" xfId="24778"/>
    <cellStyle name="20% - Accent6 9 2 2 3 2 2" xfId="24779"/>
    <cellStyle name="20% - Accent6 9 2 2 3 3" xfId="24780"/>
    <cellStyle name="20% - Accent6 9 2 2 4" xfId="24781"/>
    <cellStyle name="20% - Accent6 9 2 2 4 2" xfId="24782"/>
    <cellStyle name="20% - Accent6 9 2 2 5" xfId="24783"/>
    <cellStyle name="20% - Accent6 9 2 2 6" xfId="24784"/>
    <cellStyle name="20% - Accent6 9 2 2 7" xfId="24785"/>
    <cellStyle name="20% - Accent6 9 2 2 8" xfId="24786"/>
    <cellStyle name="20% - Accent6 9 2 2 9" xfId="24787"/>
    <cellStyle name="20% - Accent6 9 2 2_PNF Disclosure Summary 063011" xfId="24788"/>
    <cellStyle name="20% - Accent6 9 2 3" xfId="24789"/>
    <cellStyle name="20% - Accent6 9 2 3 2" xfId="24790"/>
    <cellStyle name="20% - Accent6 9 2 3 2 2" xfId="24791"/>
    <cellStyle name="20% - Accent6 9 2 3 3" xfId="24792"/>
    <cellStyle name="20% - Accent6 9 2 4" xfId="24793"/>
    <cellStyle name="20% - Accent6 9 2 4 2" xfId="24794"/>
    <cellStyle name="20% - Accent6 9 2 4 2 2" xfId="24795"/>
    <cellStyle name="20% - Accent6 9 2 4 3" xfId="24796"/>
    <cellStyle name="20% - Accent6 9 2 5" xfId="24797"/>
    <cellStyle name="20% - Accent6 9 2 5 2" xfId="24798"/>
    <cellStyle name="20% - Accent6 9 2 6" xfId="24799"/>
    <cellStyle name="20% - Accent6 9 2 7" xfId="24800"/>
    <cellStyle name="20% - Accent6 9 2 8" xfId="24801"/>
    <cellStyle name="20% - Accent6 9 2 9" xfId="24802"/>
    <cellStyle name="20% - Accent6 9 2_PNF Disclosure Summary 063011" xfId="24803"/>
    <cellStyle name="20% - Accent6 9 20" xfId="24804"/>
    <cellStyle name="20% - Accent6 9 21" xfId="24805"/>
    <cellStyle name="20% - Accent6 9 22" xfId="24806"/>
    <cellStyle name="20% - Accent6 9 3" xfId="24807"/>
    <cellStyle name="20% - Accent6 9 3 10" xfId="24808"/>
    <cellStyle name="20% - Accent6 9 3 11" xfId="24809"/>
    <cellStyle name="20% - Accent6 9 3 12" xfId="24810"/>
    <cellStyle name="20% - Accent6 9 3 13" xfId="24811"/>
    <cellStyle name="20% - Accent6 9 3 14" xfId="24812"/>
    <cellStyle name="20% - Accent6 9 3 15" xfId="24813"/>
    <cellStyle name="20% - Accent6 9 3 16" xfId="24814"/>
    <cellStyle name="20% - Accent6 9 3 2" xfId="24815"/>
    <cellStyle name="20% - Accent6 9 3 2 10" xfId="24816"/>
    <cellStyle name="20% - Accent6 9 3 2 11" xfId="24817"/>
    <cellStyle name="20% - Accent6 9 3 2 12" xfId="24818"/>
    <cellStyle name="20% - Accent6 9 3 2 13" xfId="24819"/>
    <cellStyle name="20% - Accent6 9 3 2 14" xfId="24820"/>
    <cellStyle name="20% - Accent6 9 3 2 15" xfId="24821"/>
    <cellStyle name="20% - Accent6 9 3 2 2" xfId="24822"/>
    <cellStyle name="20% - Accent6 9 3 2 2 2" xfId="24823"/>
    <cellStyle name="20% - Accent6 9 3 2 2 2 2" xfId="24824"/>
    <cellStyle name="20% - Accent6 9 3 2 2 3" xfId="24825"/>
    <cellStyle name="20% - Accent6 9 3 2 3" xfId="24826"/>
    <cellStyle name="20% - Accent6 9 3 2 3 2" xfId="24827"/>
    <cellStyle name="20% - Accent6 9 3 2 3 2 2" xfId="24828"/>
    <cellStyle name="20% - Accent6 9 3 2 3 3" xfId="24829"/>
    <cellStyle name="20% - Accent6 9 3 2 4" xfId="24830"/>
    <cellStyle name="20% - Accent6 9 3 2 4 2" xfId="24831"/>
    <cellStyle name="20% - Accent6 9 3 2 5" xfId="24832"/>
    <cellStyle name="20% - Accent6 9 3 2 6" xfId="24833"/>
    <cellStyle name="20% - Accent6 9 3 2 7" xfId="24834"/>
    <cellStyle name="20% - Accent6 9 3 2 8" xfId="24835"/>
    <cellStyle name="20% - Accent6 9 3 2 9" xfId="24836"/>
    <cellStyle name="20% - Accent6 9 3 2_PNF Disclosure Summary 063011" xfId="24837"/>
    <cellStyle name="20% - Accent6 9 3 3" xfId="24838"/>
    <cellStyle name="20% - Accent6 9 3 3 2" xfId="24839"/>
    <cellStyle name="20% - Accent6 9 3 3 2 2" xfId="24840"/>
    <cellStyle name="20% - Accent6 9 3 3 3" xfId="24841"/>
    <cellStyle name="20% - Accent6 9 3 4" xfId="24842"/>
    <cellStyle name="20% - Accent6 9 3 4 2" xfId="24843"/>
    <cellStyle name="20% - Accent6 9 3 4 2 2" xfId="24844"/>
    <cellStyle name="20% - Accent6 9 3 4 3" xfId="24845"/>
    <cellStyle name="20% - Accent6 9 3 5" xfId="24846"/>
    <cellStyle name="20% - Accent6 9 3 5 2" xfId="24847"/>
    <cellStyle name="20% - Accent6 9 3 6" xfId="24848"/>
    <cellStyle name="20% - Accent6 9 3 7" xfId="24849"/>
    <cellStyle name="20% - Accent6 9 3 8" xfId="24850"/>
    <cellStyle name="20% - Accent6 9 3 9" xfId="24851"/>
    <cellStyle name="20% - Accent6 9 3_PNF Disclosure Summary 063011" xfId="24852"/>
    <cellStyle name="20% - Accent6 9 4" xfId="24853"/>
    <cellStyle name="20% - Accent6 9 4 10" xfId="24854"/>
    <cellStyle name="20% - Accent6 9 4 11" xfId="24855"/>
    <cellStyle name="20% - Accent6 9 4 12" xfId="24856"/>
    <cellStyle name="20% - Accent6 9 4 13" xfId="24857"/>
    <cellStyle name="20% - Accent6 9 4 14" xfId="24858"/>
    <cellStyle name="20% - Accent6 9 4 15" xfId="24859"/>
    <cellStyle name="20% - Accent6 9 4 16" xfId="24860"/>
    <cellStyle name="20% - Accent6 9 4 2" xfId="24861"/>
    <cellStyle name="20% - Accent6 9 4 2 10" xfId="24862"/>
    <cellStyle name="20% - Accent6 9 4 2 11" xfId="24863"/>
    <cellStyle name="20% - Accent6 9 4 2 12" xfId="24864"/>
    <cellStyle name="20% - Accent6 9 4 2 13" xfId="24865"/>
    <cellStyle name="20% - Accent6 9 4 2 14" xfId="24866"/>
    <cellStyle name="20% - Accent6 9 4 2 15" xfId="24867"/>
    <cellStyle name="20% - Accent6 9 4 2 2" xfId="24868"/>
    <cellStyle name="20% - Accent6 9 4 2 2 2" xfId="24869"/>
    <cellStyle name="20% - Accent6 9 4 2 2 2 2" xfId="24870"/>
    <cellStyle name="20% - Accent6 9 4 2 2 3" xfId="24871"/>
    <cellStyle name="20% - Accent6 9 4 2 3" xfId="24872"/>
    <cellStyle name="20% - Accent6 9 4 2 3 2" xfId="24873"/>
    <cellStyle name="20% - Accent6 9 4 2 3 2 2" xfId="24874"/>
    <cellStyle name="20% - Accent6 9 4 2 3 3" xfId="24875"/>
    <cellStyle name="20% - Accent6 9 4 2 4" xfId="24876"/>
    <cellStyle name="20% - Accent6 9 4 2 4 2" xfId="24877"/>
    <cellStyle name="20% - Accent6 9 4 2 5" xfId="24878"/>
    <cellStyle name="20% - Accent6 9 4 2 6" xfId="24879"/>
    <cellStyle name="20% - Accent6 9 4 2 7" xfId="24880"/>
    <cellStyle name="20% - Accent6 9 4 2 8" xfId="24881"/>
    <cellStyle name="20% - Accent6 9 4 2 9" xfId="24882"/>
    <cellStyle name="20% - Accent6 9 4 2_PNF Disclosure Summary 063011" xfId="24883"/>
    <cellStyle name="20% - Accent6 9 4 3" xfId="24884"/>
    <cellStyle name="20% - Accent6 9 4 3 2" xfId="24885"/>
    <cellStyle name="20% - Accent6 9 4 3 2 2" xfId="24886"/>
    <cellStyle name="20% - Accent6 9 4 3 3" xfId="24887"/>
    <cellStyle name="20% - Accent6 9 4 4" xfId="24888"/>
    <cellStyle name="20% - Accent6 9 4 4 2" xfId="24889"/>
    <cellStyle name="20% - Accent6 9 4 4 2 2" xfId="24890"/>
    <cellStyle name="20% - Accent6 9 4 4 3" xfId="24891"/>
    <cellStyle name="20% - Accent6 9 4 5" xfId="24892"/>
    <cellStyle name="20% - Accent6 9 4 5 2" xfId="24893"/>
    <cellStyle name="20% - Accent6 9 4 6" xfId="24894"/>
    <cellStyle name="20% - Accent6 9 4 7" xfId="24895"/>
    <cellStyle name="20% - Accent6 9 4 8" xfId="24896"/>
    <cellStyle name="20% - Accent6 9 4 9" xfId="24897"/>
    <cellStyle name="20% - Accent6 9 4_PNF Disclosure Summary 063011" xfId="24898"/>
    <cellStyle name="20% - Accent6 9 5" xfId="24899"/>
    <cellStyle name="20% - Accent6 9 5 10" xfId="24900"/>
    <cellStyle name="20% - Accent6 9 5 11" xfId="24901"/>
    <cellStyle name="20% - Accent6 9 5 12" xfId="24902"/>
    <cellStyle name="20% - Accent6 9 5 13" xfId="24903"/>
    <cellStyle name="20% - Accent6 9 5 14" xfId="24904"/>
    <cellStyle name="20% - Accent6 9 5 15" xfId="24905"/>
    <cellStyle name="20% - Accent6 9 5 16" xfId="24906"/>
    <cellStyle name="20% - Accent6 9 5 2" xfId="24907"/>
    <cellStyle name="20% - Accent6 9 5 2 10" xfId="24908"/>
    <cellStyle name="20% - Accent6 9 5 2 11" xfId="24909"/>
    <cellStyle name="20% - Accent6 9 5 2 12" xfId="24910"/>
    <cellStyle name="20% - Accent6 9 5 2 13" xfId="24911"/>
    <cellStyle name="20% - Accent6 9 5 2 14" xfId="24912"/>
    <cellStyle name="20% - Accent6 9 5 2 15" xfId="24913"/>
    <cellStyle name="20% - Accent6 9 5 2 2" xfId="24914"/>
    <cellStyle name="20% - Accent6 9 5 2 2 2" xfId="24915"/>
    <cellStyle name="20% - Accent6 9 5 2 2 2 2" xfId="24916"/>
    <cellStyle name="20% - Accent6 9 5 2 2 3" xfId="24917"/>
    <cellStyle name="20% - Accent6 9 5 2 3" xfId="24918"/>
    <cellStyle name="20% - Accent6 9 5 2 3 2" xfId="24919"/>
    <cellStyle name="20% - Accent6 9 5 2 3 2 2" xfId="24920"/>
    <cellStyle name="20% - Accent6 9 5 2 3 3" xfId="24921"/>
    <cellStyle name="20% - Accent6 9 5 2 4" xfId="24922"/>
    <cellStyle name="20% - Accent6 9 5 2 4 2" xfId="24923"/>
    <cellStyle name="20% - Accent6 9 5 2 5" xfId="24924"/>
    <cellStyle name="20% - Accent6 9 5 2 6" xfId="24925"/>
    <cellStyle name="20% - Accent6 9 5 2 7" xfId="24926"/>
    <cellStyle name="20% - Accent6 9 5 2 8" xfId="24927"/>
    <cellStyle name="20% - Accent6 9 5 2 9" xfId="24928"/>
    <cellStyle name="20% - Accent6 9 5 2_PNF Disclosure Summary 063011" xfId="24929"/>
    <cellStyle name="20% - Accent6 9 5 3" xfId="24930"/>
    <cellStyle name="20% - Accent6 9 5 3 2" xfId="24931"/>
    <cellStyle name="20% - Accent6 9 5 3 2 2" xfId="24932"/>
    <cellStyle name="20% - Accent6 9 5 3 3" xfId="24933"/>
    <cellStyle name="20% - Accent6 9 5 4" xfId="24934"/>
    <cellStyle name="20% - Accent6 9 5 4 2" xfId="24935"/>
    <cellStyle name="20% - Accent6 9 5 4 2 2" xfId="24936"/>
    <cellStyle name="20% - Accent6 9 5 4 3" xfId="24937"/>
    <cellStyle name="20% - Accent6 9 5 5" xfId="24938"/>
    <cellStyle name="20% - Accent6 9 5 5 2" xfId="24939"/>
    <cellStyle name="20% - Accent6 9 5 6" xfId="24940"/>
    <cellStyle name="20% - Accent6 9 5 7" xfId="24941"/>
    <cellStyle name="20% - Accent6 9 5 8" xfId="24942"/>
    <cellStyle name="20% - Accent6 9 5 9" xfId="24943"/>
    <cellStyle name="20% - Accent6 9 5_PNF Disclosure Summary 063011" xfId="24944"/>
    <cellStyle name="20% - Accent6 9 6" xfId="24945"/>
    <cellStyle name="20% - Accent6 9 6 10" xfId="24946"/>
    <cellStyle name="20% - Accent6 9 6 11" xfId="24947"/>
    <cellStyle name="20% - Accent6 9 6 12" xfId="24948"/>
    <cellStyle name="20% - Accent6 9 6 13" xfId="24949"/>
    <cellStyle name="20% - Accent6 9 6 14" xfId="24950"/>
    <cellStyle name="20% - Accent6 9 6 15" xfId="24951"/>
    <cellStyle name="20% - Accent6 9 6 16" xfId="24952"/>
    <cellStyle name="20% - Accent6 9 6 2" xfId="24953"/>
    <cellStyle name="20% - Accent6 9 6 2 10" xfId="24954"/>
    <cellStyle name="20% - Accent6 9 6 2 11" xfId="24955"/>
    <cellStyle name="20% - Accent6 9 6 2 12" xfId="24956"/>
    <cellStyle name="20% - Accent6 9 6 2 13" xfId="24957"/>
    <cellStyle name="20% - Accent6 9 6 2 14" xfId="24958"/>
    <cellStyle name="20% - Accent6 9 6 2 15" xfId="24959"/>
    <cellStyle name="20% - Accent6 9 6 2 2" xfId="24960"/>
    <cellStyle name="20% - Accent6 9 6 2 2 2" xfId="24961"/>
    <cellStyle name="20% - Accent6 9 6 2 2 2 2" xfId="24962"/>
    <cellStyle name="20% - Accent6 9 6 2 2 3" xfId="24963"/>
    <cellStyle name="20% - Accent6 9 6 2 3" xfId="24964"/>
    <cellStyle name="20% - Accent6 9 6 2 3 2" xfId="24965"/>
    <cellStyle name="20% - Accent6 9 6 2 3 2 2" xfId="24966"/>
    <cellStyle name="20% - Accent6 9 6 2 3 3" xfId="24967"/>
    <cellStyle name="20% - Accent6 9 6 2 4" xfId="24968"/>
    <cellStyle name="20% - Accent6 9 6 2 4 2" xfId="24969"/>
    <cellStyle name="20% - Accent6 9 6 2 5" xfId="24970"/>
    <cellStyle name="20% - Accent6 9 6 2 6" xfId="24971"/>
    <cellStyle name="20% - Accent6 9 6 2 7" xfId="24972"/>
    <cellStyle name="20% - Accent6 9 6 2 8" xfId="24973"/>
    <cellStyle name="20% - Accent6 9 6 2 9" xfId="24974"/>
    <cellStyle name="20% - Accent6 9 6 2_PNF Disclosure Summary 063011" xfId="24975"/>
    <cellStyle name="20% - Accent6 9 6 3" xfId="24976"/>
    <cellStyle name="20% - Accent6 9 6 3 2" xfId="24977"/>
    <cellStyle name="20% - Accent6 9 6 3 2 2" xfId="24978"/>
    <cellStyle name="20% - Accent6 9 6 3 3" xfId="24979"/>
    <cellStyle name="20% - Accent6 9 6 4" xfId="24980"/>
    <cellStyle name="20% - Accent6 9 6 4 2" xfId="24981"/>
    <cellStyle name="20% - Accent6 9 6 4 2 2" xfId="24982"/>
    <cellStyle name="20% - Accent6 9 6 4 3" xfId="24983"/>
    <cellStyle name="20% - Accent6 9 6 5" xfId="24984"/>
    <cellStyle name="20% - Accent6 9 6 5 2" xfId="24985"/>
    <cellStyle name="20% - Accent6 9 6 6" xfId="24986"/>
    <cellStyle name="20% - Accent6 9 6 7" xfId="24987"/>
    <cellStyle name="20% - Accent6 9 6 8" xfId="24988"/>
    <cellStyle name="20% - Accent6 9 6 9" xfId="24989"/>
    <cellStyle name="20% - Accent6 9 6_PNF Disclosure Summary 063011" xfId="24990"/>
    <cellStyle name="20% - Accent6 9 7" xfId="24991"/>
    <cellStyle name="20% - Accent6 9 7 10" xfId="24992"/>
    <cellStyle name="20% - Accent6 9 7 11" xfId="24993"/>
    <cellStyle name="20% - Accent6 9 7 12" xfId="24994"/>
    <cellStyle name="20% - Accent6 9 7 13" xfId="24995"/>
    <cellStyle name="20% - Accent6 9 7 14" xfId="24996"/>
    <cellStyle name="20% - Accent6 9 7 15" xfId="24997"/>
    <cellStyle name="20% - Accent6 9 7 16" xfId="24998"/>
    <cellStyle name="20% - Accent6 9 7 2" xfId="24999"/>
    <cellStyle name="20% - Accent6 9 7 2 10" xfId="25000"/>
    <cellStyle name="20% - Accent6 9 7 2 11" xfId="25001"/>
    <cellStyle name="20% - Accent6 9 7 2 12" xfId="25002"/>
    <cellStyle name="20% - Accent6 9 7 2 13" xfId="25003"/>
    <cellStyle name="20% - Accent6 9 7 2 14" xfId="25004"/>
    <cellStyle name="20% - Accent6 9 7 2 15" xfId="25005"/>
    <cellStyle name="20% - Accent6 9 7 2 2" xfId="25006"/>
    <cellStyle name="20% - Accent6 9 7 2 2 2" xfId="25007"/>
    <cellStyle name="20% - Accent6 9 7 2 2 2 2" xfId="25008"/>
    <cellStyle name="20% - Accent6 9 7 2 2 3" xfId="25009"/>
    <cellStyle name="20% - Accent6 9 7 2 3" xfId="25010"/>
    <cellStyle name="20% - Accent6 9 7 2 3 2" xfId="25011"/>
    <cellStyle name="20% - Accent6 9 7 2 3 2 2" xfId="25012"/>
    <cellStyle name="20% - Accent6 9 7 2 3 3" xfId="25013"/>
    <cellStyle name="20% - Accent6 9 7 2 4" xfId="25014"/>
    <cellStyle name="20% - Accent6 9 7 2 4 2" xfId="25015"/>
    <cellStyle name="20% - Accent6 9 7 2 5" xfId="25016"/>
    <cellStyle name="20% - Accent6 9 7 2 6" xfId="25017"/>
    <cellStyle name="20% - Accent6 9 7 2 7" xfId="25018"/>
    <cellStyle name="20% - Accent6 9 7 2 8" xfId="25019"/>
    <cellStyle name="20% - Accent6 9 7 2 9" xfId="25020"/>
    <cellStyle name="20% - Accent6 9 7 2_PNF Disclosure Summary 063011" xfId="25021"/>
    <cellStyle name="20% - Accent6 9 7 3" xfId="25022"/>
    <cellStyle name="20% - Accent6 9 7 3 2" xfId="25023"/>
    <cellStyle name="20% - Accent6 9 7 3 2 2" xfId="25024"/>
    <cellStyle name="20% - Accent6 9 7 3 3" xfId="25025"/>
    <cellStyle name="20% - Accent6 9 7 4" xfId="25026"/>
    <cellStyle name="20% - Accent6 9 7 4 2" xfId="25027"/>
    <cellStyle name="20% - Accent6 9 7 4 2 2" xfId="25028"/>
    <cellStyle name="20% - Accent6 9 7 4 3" xfId="25029"/>
    <cellStyle name="20% - Accent6 9 7 5" xfId="25030"/>
    <cellStyle name="20% - Accent6 9 7 5 2" xfId="25031"/>
    <cellStyle name="20% - Accent6 9 7 6" xfId="25032"/>
    <cellStyle name="20% - Accent6 9 7 7" xfId="25033"/>
    <cellStyle name="20% - Accent6 9 7 8" xfId="25034"/>
    <cellStyle name="20% - Accent6 9 7 9" xfId="25035"/>
    <cellStyle name="20% - Accent6 9 7_PNF Disclosure Summary 063011" xfId="25036"/>
    <cellStyle name="20% - Accent6 9 8" xfId="25037"/>
    <cellStyle name="20% - Accent6 9 8 10" xfId="25038"/>
    <cellStyle name="20% - Accent6 9 8 11" xfId="25039"/>
    <cellStyle name="20% - Accent6 9 8 12" xfId="25040"/>
    <cellStyle name="20% - Accent6 9 8 13" xfId="25041"/>
    <cellStyle name="20% - Accent6 9 8 14" xfId="25042"/>
    <cellStyle name="20% - Accent6 9 8 15" xfId="25043"/>
    <cellStyle name="20% - Accent6 9 8 2" xfId="25044"/>
    <cellStyle name="20% - Accent6 9 8 2 2" xfId="25045"/>
    <cellStyle name="20% - Accent6 9 8 2 2 2" xfId="25046"/>
    <cellStyle name="20% - Accent6 9 8 2 3" xfId="25047"/>
    <cellStyle name="20% - Accent6 9 8 3" xfId="25048"/>
    <cellStyle name="20% - Accent6 9 8 3 2" xfId="25049"/>
    <cellStyle name="20% - Accent6 9 8 3 2 2" xfId="25050"/>
    <cellStyle name="20% - Accent6 9 8 3 3" xfId="25051"/>
    <cellStyle name="20% - Accent6 9 8 4" xfId="25052"/>
    <cellStyle name="20% - Accent6 9 8 4 2" xfId="25053"/>
    <cellStyle name="20% - Accent6 9 8 5" xfId="25054"/>
    <cellStyle name="20% - Accent6 9 8 6" xfId="25055"/>
    <cellStyle name="20% - Accent6 9 8 7" xfId="25056"/>
    <cellStyle name="20% - Accent6 9 8 8" xfId="25057"/>
    <cellStyle name="20% - Accent6 9 8 9" xfId="25058"/>
    <cellStyle name="20% - Accent6 9 8_PNF Disclosure Summary 063011" xfId="25059"/>
    <cellStyle name="20% - Accent6 9 9" xfId="25060"/>
    <cellStyle name="20% - Accent6 9 9 2" xfId="25061"/>
    <cellStyle name="20% - Accent6 9 9 2 2" xfId="25062"/>
    <cellStyle name="20% - Accent6 9 9 3" xfId="25063"/>
    <cellStyle name="20% - Accent6 9_PNF Disclosure Summary 063011" xfId="25064"/>
    <cellStyle name="40% - Accent1 10" xfId="25065"/>
    <cellStyle name="40% - Accent1 10 10" xfId="25066"/>
    <cellStyle name="40% - Accent1 10 10 2" xfId="25067"/>
    <cellStyle name="40% - Accent1 10 10 2 2" xfId="25068"/>
    <cellStyle name="40% - Accent1 10 10 3" xfId="25069"/>
    <cellStyle name="40% - Accent1 10 11" xfId="25070"/>
    <cellStyle name="40% - Accent1 10 11 2" xfId="25071"/>
    <cellStyle name="40% - Accent1 10 12" xfId="25072"/>
    <cellStyle name="40% - Accent1 10 13" xfId="25073"/>
    <cellStyle name="40% - Accent1 10 14" xfId="25074"/>
    <cellStyle name="40% - Accent1 10 15" xfId="25075"/>
    <cellStyle name="40% - Accent1 10 16" xfId="25076"/>
    <cellStyle name="40% - Accent1 10 17" xfId="25077"/>
    <cellStyle name="40% - Accent1 10 18" xfId="25078"/>
    <cellStyle name="40% - Accent1 10 19" xfId="25079"/>
    <cellStyle name="40% - Accent1 10 2" xfId="25080"/>
    <cellStyle name="40% - Accent1 10 2 10" xfId="25081"/>
    <cellStyle name="40% - Accent1 10 2 11" xfId="25082"/>
    <cellStyle name="40% - Accent1 10 2 12" xfId="25083"/>
    <cellStyle name="40% - Accent1 10 2 13" xfId="25084"/>
    <cellStyle name="40% - Accent1 10 2 14" xfId="25085"/>
    <cellStyle name="40% - Accent1 10 2 15" xfId="25086"/>
    <cellStyle name="40% - Accent1 10 2 16" xfId="25087"/>
    <cellStyle name="40% - Accent1 10 2 2" xfId="25088"/>
    <cellStyle name="40% - Accent1 10 2 2 10" xfId="25089"/>
    <cellStyle name="40% - Accent1 10 2 2 11" xfId="25090"/>
    <cellStyle name="40% - Accent1 10 2 2 12" xfId="25091"/>
    <cellStyle name="40% - Accent1 10 2 2 13" xfId="25092"/>
    <cellStyle name="40% - Accent1 10 2 2 14" xfId="25093"/>
    <cellStyle name="40% - Accent1 10 2 2 15" xfId="25094"/>
    <cellStyle name="40% - Accent1 10 2 2 2" xfId="25095"/>
    <cellStyle name="40% - Accent1 10 2 2 2 2" xfId="25096"/>
    <cellStyle name="40% - Accent1 10 2 2 2 2 2" xfId="25097"/>
    <cellStyle name="40% - Accent1 10 2 2 2 3" xfId="25098"/>
    <cellStyle name="40% - Accent1 10 2 2 3" xfId="25099"/>
    <cellStyle name="40% - Accent1 10 2 2 3 2" xfId="25100"/>
    <cellStyle name="40% - Accent1 10 2 2 3 2 2" xfId="25101"/>
    <cellStyle name="40% - Accent1 10 2 2 3 3" xfId="25102"/>
    <cellStyle name="40% - Accent1 10 2 2 4" xfId="25103"/>
    <cellStyle name="40% - Accent1 10 2 2 4 2" xfId="25104"/>
    <cellStyle name="40% - Accent1 10 2 2 5" xfId="25105"/>
    <cellStyle name="40% - Accent1 10 2 2 6" xfId="25106"/>
    <cellStyle name="40% - Accent1 10 2 2 7" xfId="25107"/>
    <cellStyle name="40% - Accent1 10 2 2 8" xfId="25108"/>
    <cellStyle name="40% - Accent1 10 2 2 9" xfId="25109"/>
    <cellStyle name="40% - Accent1 10 2 2_PNF Disclosure Summary 063011" xfId="25110"/>
    <cellStyle name="40% - Accent1 10 2 3" xfId="25111"/>
    <cellStyle name="40% - Accent1 10 2 3 2" xfId="25112"/>
    <cellStyle name="40% - Accent1 10 2 3 2 2" xfId="25113"/>
    <cellStyle name="40% - Accent1 10 2 3 3" xfId="25114"/>
    <cellStyle name="40% - Accent1 10 2 4" xfId="25115"/>
    <cellStyle name="40% - Accent1 10 2 4 2" xfId="25116"/>
    <cellStyle name="40% - Accent1 10 2 4 2 2" xfId="25117"/>
    <cellStyle name="40% - Accent1 10 2 4 3" xfId="25118"/>
    <cellStyle name="40% - Accent1 10 2 5" xfId="25119"/>
    <cellStyle name="40% - Accent1 10 2 5 2" xfId="25120"/>
    <cellStyle name="40% - Accent1 10 2 6" xfId="25121"/>
    <cellStyle name="40% - Accent1 10 2 7" xfId="25122"/>
    <cellStyle name="40% - Accent1 10 2 8" xfId="25123"/>
    <cellStyle name="40% - Accent1 10 2 9" xfId="25124"/>
    <cellStyle name="40% - Accent1 10 2_PNF Disclosure Summary 063011" xfId="25125"/>
    <cellStyle name="40% - Accent1 10 20" xfId="25126"/>
    <cellStyle name="40% - Accent1 10 21" xfId="25127"/>
    <cellStyle name="40% - Accent1 10 22" xfId="25128"/>
    <cellStyle name="40% - Accent1 10 3" xfId="25129"/>
    <cellStyle name="40% - Accent1 10 3 10" xfId="25130"/>
    <cellStyle name="40% - Accent1 10 3 11" xfId="25131"/>
    <cellStyle name="40% - Accent1 10 3 12" xfId="25132"/>
    <cellStyle name="40% - Accent1 10 3 13" xfId="25133"/>
    <cellStyle name="40% - Accent1 10 3 14" xfId="25134"/>
    <cellStyle name="40% - Accent1 10 3 15" xfId="25135"/>
    <cellStyle name="40% - Accent1 10 3 16" xfId="25136"/>
    <cellStyle name="40% - Accent1 10 3 2" xfId="25137"/>
    <cellStyle name="40% - Accent1 10 3 2 10" xfId="25138"/>
    <cellStyle name="40% - Accent1 10 3 2 11" xfId="25139"/>
    <cellStyle name="40% - Accent1 10 3 2 12" xfId="25140"/>
    <cellStyle name="40% - Accent1 10 3 2 13" xfId="25141"/>
    <cellStyle name="40% - Accent1 10 3 2 14" xfId="25142"/>
    <cellStyle name="40% - Accent1 10 3 2 15" xfId="25143"/>
    <cellStyle name="40% - Accent1 10 3 2 2" xfId="25144"/>
    <cellStyle name="40% - Accent1 10 3 2 2 2" xfId="25145"/>
    <cellStyle name="40% - Accent1 10 3 2 2 2 2" xfId="25146"/>
    <cellStyle name="40% - Accent1 10 3 2 2 3" xfId="25147"/>
    <cellStyle name="40% - Accent1 10 3 2 3" xfId="25148"/>
    <cellStyle name="40% - Accent1 10 3 2 3 2" xfId="25149"/>
    <cellStyle name="40% - Accent1 10 3 2 3 2 2" xfId="25150"/>
    <cellStyle name="40% - Accent1 10 3 2 3 3" xfId="25151"/>
    <cellStyle name="40% - Accent1 10 3 2 4" xfId="25152"/>
    <cellStyle name="40% - Accent1 10 3 2 4 2" xfId="25153"/>
    <cellStyle name="40% - Accent1 10 3 2 5" xfId="25154"/>
    <cellStyle name="40% - Accent1 10 3 2 6" xfId="25155"/>
    <cellStyle name="40% - Accent1 10 3 2 7" xfId="25156"/>
    <cellStyle name="40% - Accent1 10 3 2 8" xfId="25157"/>
    <cellStyle name="40% - Accent1 10 3 2 9" xfId="25158"/>
    <cellStyle name="40% - Accent1 10 3 2_PNF Disclosure Summary 063011" xfId="25159"/>
    <cellStyle name="40% - Accent1 10 3 3" xfId="25160"/>
    <cellStyle name="40% - Accent1 10 3 3 2" xfId="25161"/>
    <cellStyle name="40% - Accent1 10 3 3 2 2" xfId="25162"/>
    <cellStyle name="40% - Accent1 10 3 3 3" xfId="25163"/>
    <cellStyle name="40% - Accent1 10 3 4" xfId="25164"/>
    <cellStyle name="40% - Accent1 10 3 4 2" xfId="25165"/>
    <cellStyle name="40% - Accent1 10 3 4 2 2" xfId="25166"/>
    <cellStyle name="40% - Accent1 10 3 4 3" xfId="25167"/>
    <cellStyle name="40% - Accent1 10 3 5" xfId="25168"/>
    <cellStyle name="40% - Accent1 10 3 5 2" xfId="25169"/>
    <cellStyle name="40% - Accent1 10 3 6" xfId="25170"/>
    <cellStyle name="40% - Accent1 10 3 7" xfId="25171"/>
    <cellStyle name="40% - Accent1 10 3 8" xfId="25172"/>
    <cellStyle name="40% - Accent1 10 3 9" xfId="25173"/>
    <cellStyle name="40% - Accent1 10 3_PNF Disclosure Summary 063011" xfId="25174"/>
    <cellStyle name="40% - Accent1 10 4" xfId="25175"/>
    <cellStyle name="40% - Accent1 10 4 10" xfId="25176"/>
    <cellStyle name="40% - Accent1 10 4 11" xfId="25177"/>
    <cellStyle name="40% - Accent1 10 4 12" xfId="25178"/>
    <cellStyle name="40% - Accent1 10 4 13" xfId="25179"/>
    <cellStyle name="40% - Accent1 10 4 14" xfId="25180"/>
    <cellStyle name="40% - Accent1 10 4 15" xfId="25181"/>
    <cellStyle name="40% - Accent1 10 4 16" xfId="25182"/>
    <cellStyle name="40% - Accent1 10 4 2" xfId="25183"/>
    <cellStyle name="40% - Accent1 10 4 2 10" xfId="25184"/>
    <cellStyle name="40% - Accent1 10 4 2 11" xfId="25185"/>
    <cellStyle name="40% - Accent1 10 4 2 12" xfId="25186"/>
    <cellStyle name="40% - Accent1 10 4 2 13" xfId="25187"/>
    <cellStyle name="40% - Accent1 10 4 2 14" xfId="25188"/>
    <cellStyle name="40% - Accent1 10 4 2 15" xfId="25189"/>
    <cellStyle name="40% - Accent1 10 4 2 2" xfId="25190"/>
    <cellStyle name="40% - Accent1 10 4 2 2 2" xfId="25191"/>
    <cellStyle name="40% - Accent1 10 4 2 2 2 2" xfId="25192"/>
    <cellStyle name="40% - Accent1 10 4 2 2 3" xfId="25193"/>
    <cellStyle name="40% - Accent1 10 4 2 3" xfId="25194"/>
    <cellStyle name="40% - Accent1 10 4 2 3 2" xfId="25195"/>
    <cellStyle name="40% - Accent1 10 4 2 3 2 2" xfId="25196"/>
    <cellStyle name="40% - Accent1 10 4 2 3 3" xfId="25197"/>
    <cellStyle name="40% - Accent1 10 4 2 4" xfId="25198"/>
    <cellStyle name="40% - Accent1 10 4 2 4 2" xfId="25199"/>
    <cellStyle name="40% - Accent1 10 4 2 5" xfId="25200"/>
    <cellStyle name="40% - Accent1 10 4 2 6" xfId="25201"/>
    <cellStyle name="40% - Accent1 10 4 2 7" xfId="25202"/>
    <cellStyle name="40% - Accent1 10 4 2 8" xfId="25203"/>
    <cellStyle name="40% - Accent1 10 4 2 9" xfId="25204"/>
    <cellStyle name="40% - Accent1 10 4 2_PNF Disclosure Summary 063011" xfId="25205"/>
    <cellStyle name="40% - Accent1 10 4 3" xfId="25206"/>
    <cellStyle name="40% - Accent1 10 4 3 2" xfId="25207"/>
    <cellStyle name="40% - Accent1 10 4 3 2 2" xfId="25208"/>
    <cellStyle name="40% - Accent1 10 4 3 3" xfId="25209"/>
    <cellStyle name="40% - Accent1 10 4 4" xfId="25210"/>
    <cellStyle name="40% - Accent1 10 4 4 2" xfId="25211"/>
    <cellStyle name="40% - Accent1 10 4 4 2 2" xfId="25212"/>
    <cellStyle name="40% - Accent1 10 4 4 3" xfId="25213"/>
    <cellStyle name="40% - Accent1 10 4 5" xfId="25214"/>
    <cellStyle name="40% - Accent1 10 4 5 2" xfId="25215"/>
    <cellStyle name="40% - Accent1 10 4 6" xfId="25216"/>
    <cellStyle name="40% - Accent1 10 4 7" xfId="25217"/>
    <cellStyle name="40% - Accent1 10 4 8" xfId="25218"/>
    <cellStyle name="40% - Accent1 10 4 9" xfId="25219"/>
    <cellStyle name="40% - Accent1 10 4_PNF Disclosure Summary 063011" xfId="25220"/>
    <cellStyle name="40% - Accent1 10 5" xfId="25221"/>
    <cellStyle name="40% - Accent1 10 5 10" xfId="25222"/>
    <cellStyle name="40% - Accent1 10 5 11" xfId="25223"/>
    <cellStyle name="40% - Accent1 10 5 12" xfId="25224"/>
    <cellStyle name="40% - Accent1 10 5 13" xfId="25225"/>
    <cellStyle name="40% - Accent1 10 5 14" xfId="25226"/>
    <cellStyle name="40% - Accent1 10 5 15" xfId="25227"/>
    <cellStyle name="40% - Accent1 10 5 16" xfId="25228"/>
    <cellStyle name="40% - Accent1 10 5 2" xfId="25229"/>
    <cellStyle name="40% - Accent1 10 5 2 10" xfId="25230"/>
    <cellStyle name="40% - Accent1 10 5 2 11" xfId="25231"/>
    <cellStyle name="40% - Accent1 10 5 2 12" xfId="25232"/>
    <cellStyle name="40% - Accent1 10 5 2 13" xfId="25233"/>
    <cellStyle name="40% - Accent1 10 5 2 14" xfId="25234"/>
    <cellStyle name="40% - Accent1 10 5 2 15" xfId="25235"/>
    <cellStyle name="40% - Accent1 10 5 2 2" xfId="25236"/>
    <cellStyle name="40% - Accent1 10 5 2 2 2" xfId="25237"/>
    <cellStyle name="40% - Accent1 10 5 2 2 2 2" xfId="25238"/>
    <cellStyle name="40% - Accent1 10 5 2 2 3" xfId="25239"/>
    <cellStyle name="40% - Accent1 10 5 2 3" xfId="25240"/>
    <cellStyle name="40% - Accent1 10 5 2 3 2" xfId="25241"/>
    <cellStyle name="40% - Accent1 10 5 2 3 2 2" xfId="25242"/>
    <cellStyle name="40% - Accent1 10 5 2 3 3" xfId="25243"/>
    <cellStyle name="40% - Accent1 10 5 2 4" xfId="25244"/>
    <cellStyle name="40% - Accent1 10 5 2 4 2" xfId="25245"/>
    <cellStyle name="40% - Accent1 10 5 2 5" xfId="25246"/>
    <cellStyle name="40% - Accent1 10 5 2 6" xfId="25247"/>
    <cellStyle name="40% - Accent1 10 5 2 7" xfId="25248"/>
    <cellStyle name="40% - Accent1 10 5 2 8" xfId="25249"/>
    <cellStyle name="40% - Accent1 10 5 2 9" xfId="25250"/>
    <cellStyle name="40% - Accent1 10 5 2_PNF Disclosure Summary 063011" xfId="25251"/>
    <cellStyle name="40% - Accent1 10 5 3" xfId="25252"/>
    <cellStyle name="40% - Accent1 10 5 3 2" xfId="25253"/>
    <cellStyle name="40% - Accent1 10 5 3 2 2" xfId="25254"/>
    <cellStyle name="40% - Accent1 10 5 3 3" xfId="25255"/>
    <cellStyle name="40% - Accent1 10 5 4" xfId="25256"/>
    <cellStyle name="40% - Accent1 10 5 4 2" xfId="25257"/>
    <cellStyle name="40% - Accent1 10 5 4 2 2" xfId="25258"/>
    <cellStyle name="40% - Accent1 10 5 4 3" xfId="25259"/>
    <cellStyle name="40% - Accent1 10 5 5" xfId="25260"/>
    <cellStyle name="40% - Accent1 10 5 5 2" xfId="25261"/>
    <cellStyle name="40% - Accent1 10 5 6" xfId="25262"/>
    <cellStyle name="40% - Accent1 10 5 7" xfId="25263"/>
    <cellStyle name="40% - Accent1 10 5 8" xfId="25264"/>
    <cellStyle name="40% - Accent1 10 5 9" xfId="25265"/>
    <cellStyle name="40% - Accent1 10 5_PNF Disclosure Summary 063011" xfId="25266"/>
    <cellStyle name="40% - Accent1 10 6" xfId="25267"/>
    <cellStyle name="40% - Accent1 10 6 10" xfId="25268"/>
    <cellStyle name="40% - Accent1 10 6 11" xfId="25269"/>
    <cellStyle name="40% - Accent1 10 6 12" xfId="25270"/>
    <cellStyle name="40% - Accent1 10 6 13" xfId="25271"/>
    <cellStyle name="40% - Accent1 10 6 14" xfId="25272"/>
    <cellStyle name="40% - Accent1 10 6 15" xfId="25273"/>
    <cellStyle name="40% - Accent1 10 6 16" xfId="25274"/>
    <cellStyle name="40% - Accent1 10 6 2" xfId="25275"/>
    <cellStyle name="40% - Accent1 10 6 2 10" xfId="25276"/>
    <cellStyle name="40% - Accent1 10 6 2 11" xfId="25277"/>
    <cellStyle name="40% - Accent1 10 6 2 12" xfId="25278"/>
    <cellStyle name="40% - Accent1 10 6 2 13" xfId="25279"/>
    <cellStyle name="40% - Accent1 10 6 2 14" xfId="25280"/>
    <cellStyle name="40% - Accent1 10 6 2 15" xfId="25281"/>
    <cellStyle name="40% - Accent1 10 6 2 2" xfId="25282"/>
    <cellStyle name="40% - Accent1 10 6 2 2 2" xfId="25283"/>
    <cellStyle name="40% - Accent1 10 6 2 2 2 2" xfId="25284"/>
    <cellStyle name="40% - Accent1 10 6 2 2 3" xfId="25285"/>
    <cellStyle name="40% - Accent1 10 6 2 3" xfId="25286"/>
    <cellStyle name="40% - Accent1 10 6 2 3 2" xfId="25287"/>
    <cellStyle name="40% - Accent1 10 6 2 3 2 2" xfId="25288"/>
    <cellStyle name="40% - Accent1 10 6 2 3 3" xfId="25289"/>
    <cellStyle name="40% - Accent1 10 6 2 4" xfId="25290"/>
    <cellStyle name="40% - Accent1 10 6 2 4 2" xfId="25291"/>
    <cellStyle name="40% - Accent1 10 6 2 5" xfId="25292"/>
    <cellStyle name="40% - Accent1 10 6 2 6" xfId="25293"/>
    <cellStyle name="40% - Accent1 10 6 2 7" xfId="25294"/>
    <cellStyle name="40% - Accent1 10 6 2 8" xfId="25295"/>
    <cellStyle name="40% - Accent1 10 6 2 9" xfId="25296"/>
    <cellStyle name="40% - Accent1 10 6 2_PNF Disclosure Summary 063011" xfId="25297"/>
    <cellStyle name="40% - Accent1 10 6 3" xfId="25298"/>
    <cellStyle name="40% - Accent1 10 6 3 2" xfId="25299"/>
    <cellStyle name="40% - Accent1 10 6 3 2 2" xfId="25300"/>
    <cellStyle name="40% - Accent1 10 6 3 3" xfId="25301"/>
    <cellStyle name="40% - Accent1 10 6 4" xfId="25302"/>
    <cellStyle name="40% - Accent1 10 6 4 2" xfId="25303"/>
    <cellStyle name="40% - Accent1 10 6 4 2 2" xfId="25304"/>
    <cellStyle name="40% - Accent1 10 6 4 3" xfId="25305"/>
    <cellStyle name="40% - Accent1 10 6 5" xfId="25306"/>
    <cellStyle name="40% - Accent1 10 6 5 2" xfId="25307"/>
    <cellStyle name="40% - Accent1 10 6 6" xfId="25308"/>
    <cellStyle name="40% - Accent1 10 6 7" xfId="25309"/>
    <cellStyle name="40% - Accent1 10 6 8" xfId="25310"/>
    <cellStyle name="40% - Accent1 10 6 9" xfId="25311"/>
    <cellStyle name="40% - Accent1 10 6_PNF Disclosure Summary 063011" xfId="25312"/>
    <cellStyle name="40% - Accent1 10 7" xfId="25313"/>
    <cellStyle name="40% - Accent1 10 7 10" xfId="25314"/>
    <cellStyle name="40% - Accent1 10 7 11" xfId="25315"/>
    <cellStyle name="40% - Accent1 10 7 12" xfId="25316"/>
    <cellStyle name="40% - Accent1 10 7 13" xfId="25317"/>
    <cellStyle name="40% - Accent1 10 7 14" xfId="25318"/>
    <cellStyle name="40% - Accent1 10 7 15" xfId="25319"/>
    <cellStyle name="40% - Accent1 10 7 16" xfId="25320"/>
    <cellStyle name="40% - Accent1 10 7 2" xfId="25321"/>
    <cellStyle name="40% - Accent1 10 7 2 10" xfId="25322"/>
    <cellStyle name="40% - Accent1 10 7 2 11" xfId="25323"/>
    <cellStyle name="40% - Accent1 10 7 2 12" xfId="25324"/>
    <cellStyle name="40% - Accent1 10 7 2 13" xfId="25325"/>
    <cellStyle name="40% - Accent1 10 7 2 14" xfId="25326"/>
    <cellStyle name="40% - Accent1 10 7 2 15" xfId="25327"/>
    <cellStyle name="40% - Accent1 10 7 2 2" xfId="25328"/>
    <cellStyle name="40% - Accent1 10 7 2 2 2" xfId="25329"/>
    <cellStyle name="40% - Accent1 10 7 2 2 2 2" xfId="25330"/>
    <cellStyle name="40% - Accent1 10 7 2 2 3" xfId="25331"/>
    <cellStyle name="40% - Accent1 10 7 2 3" xfId="25332"/>
    <cellStyle name="40% - Accent1 10 7 2 3 2" xfId="25333"/>
    <cellStyle name="40% - Accent1 10 7 2 3 2 2" xfId="25334"/>
    <cellStyle name="40% - Accent1 10 7 2 3 3" xfId="25335"/>
    <cellStyle name="40% - Accent1 10 7 2 4" xfId="25336"/>
    <cellStyle name="40% - Accent1 10 7 2 4 2" xfId="25337"/>
    <cellStyle name="40% - Accent1 10 7 2 5" xfId="25338"/>
    <cellStyle name="40% - Accent1 10 7 2 6" xfId="25339"/>
    <cellStyle name="40% - Accent1 10 7 2 7" xfId="25340"/>
    <cellStyle name="40% - Accent1 10 7 2 8" xfId="25341"/>
    <cellStyle name="40% - Accent1 10 7 2 9" xfId="25342"/>
    <cellStyle name="40% - Accent1 10 7 2_PNF Disclosure Summary 063011" xfId="25343"/>
    <cellStyle name="40% - Accent1 10 7 3" xfId="25344"/>
    <cellStyle name="40% - Accent1 10 7 3 2" xfId="25345"/>
    <cellStyle name="40% - Accent1 10 7 3 2 2" xfId="25346"/>
    <cellStyle name="40% - Accent1 10 7 3 3" xfId="25347"/>
    <cellStyle name="40% - Accent1 10 7 4" xfId="25348"/>
    <cellStyle name="40% - Accent1 10 7 4 2" xfId="25349"/>
    <cellStyle name="40% - Accent1 10 7 4 2 2" xfId="25350"/>
    <cellStyle name="40% - Accent1 10 7 4 3" xfId="25351"/>
    <cellStyle name="40% - Accent1 10 7 5" xfId="25352"/>
    <cellStyle name="40% - Accent1 10 7 5 2" xfId="25353"/>
    <cellStyle name="40% - Accent1 10 7 6" xfId="25354"/>
    <cellStyle name="40% - Accent1 10 7 7" xfId="25355"/>
    <cellStyle name="40% - Accent1 10 7 8" xfId="25356"/>
    <cellStyle name="40% - Accent1 10 7 9" xfId="25357"/>
    <cellStyle name="40% - Accent1 10 7_PNF Disclosure Summary 063011" xfId="25358"/>
    <cellStyle name="40% - Accent1 10 8" xfId="25359"/>
    <cellStyle name="40% - Accent1 10 8 10" xfId="25360"/>
    <cellStyle name="40% - Accent1 10 8 11" xfId="25361"/>
    <cellStyle name="40% - Accent1 10 8 12" xfId="25362"/>
    <cellStyle name="40% - Accent1 10 8 13" xfId="25363"/>
    <cellStyle name="40% - Accent1 10 8 14" xfId="25364"/>
    <cellStyle name="40% - Accent1 10 8 15" xfId="25365"/>
    <cellStyle name="40% - Accent1 10 8 2" xfId="25366"/>
    <cellStyle name="40% - Accent1 10 8 2 2" xfId="25367"/>
    <cellStyle name="40% - Accent1 10 8 2 2 2" xfId="25368"/>
    <cellStyle name="40% - Accent1 10 8 2 3" xfId="25369"/>
    <cellStyle name="40% - Accent1 10 8 3" xfId="25370"/>
    <cellStyle name="40% - Accent1 10 8 3 2" xfId="25371"/>
    <cellStyle name="40% - Accent1 10 8 3 2 2" xfId="25372"/>
    <cellStyle name="40% - Accent1 10 8 3 3" xfId="25373"/>
    <cellStyle name="40% - Accent1 10 8 4" xfId="25374"/>
    <cellStyle name="40% - Accent1 10 8 4 2" xfId="25375"/>
    <cellStyle name="40% - Accent1 10 8 5" xfId="25376"/>
    <cellStyle name="40% - Accent1 10 8 6" xfId="25377"/>
    <cellStyle name="40% - Accent1 10 8 7" xfId="25378"/>
    <cellStyle name="40% - Accent1 10 8 8" xfId="25379"/>
    <cellStyle name="40% - Accent1 10 8 9" xfId="25380"/>
    <cellStyle name="40% - Accent1 10 8_PNF Disclosure Summary 063011" xfId="25381"/>
    <cellStyle name="40% - Accent1 10 9" xfId="25382"/>
    <cellStyle name="40% - Accent1 10 9 2" xfId="25383"/>
    <cellStyle name="40% - Accent1 10 9 2 2" xfId="25384"/>
    <cellStyle name="40% - Accent1 10 9 3" xfId="25385"/>
    <cellStyle name="40% - Accent1 10_PNF Disclosure Summary 063011" xfId="25386"/>
    <cellStyle name="40% - Accent1 11" xfId="25387"/>
    <cellStyle name="40% - Accent1 11 10" xfId="25388"/>
    <cellStyle name="40% - Accent1 11 10 2" xfId="25389"/>
    <cellStyle name="40% - Accent1 11 10 2 2" xfId="25390"/>
    <cellStyle name="40% - Accent1 11 10 3" xfId="25391"/>
    <cellStyle name="40% - Accent1 11 11" xfId="25392"/>
    <cellStyle name="40% - Accent1 11 11 2" xfId="25393"/>
    <cellStyle name="40% - Accent1 11 12" xfId="25394"/>
    <cellStyle name="40% - Accent1 11 13" xfId="25395"/>
    <cellStyle name="40% - Accent1 11 14" xfId="25396"/>
    <cellStyle name="40% - Accent1 11 15" xfId="25397"/>
    <cellStyle name="40% - Accent1 11 16" xfId="25398"/>
    <cellStyle name="40% - Accent1 11 17" xfId="25399"/>
    <cellStyle name="40% - Accent1 11 18" xfId="25400"/>
    <cellStyle name="40% - Accent1 11 19" xfId="25401"/>
    <cellStyle name="40% - Accent1 11 2" xfId="25402"/>
    <cellStyle name="40% - Accent1 11 2 10" xfId="25403"/>
    <cellStyle name="40% - Accent1 11 2 11" xfId="25404"/>
    <cellStyle name="40% - Accent1 11 2 12" xfId="25405"/>
    <cellStyle name="40% - Accent1 11 2 13" xfId="25406"/>
    <cellStyle name="40% - Accent1 11 2 14" xfId="25407"/>
    <cellStyle name="40% - Accent1 11 2 15" xfId="25408"/>
    <cellStyle name="40% - Accent1 11 2 16" xfId="25409"/>
    <cellStyle name="40% - Accent1 11 2 2" xfId="25410"/>
    <cellStyle name="40% - Accent1 11 2 2 10" xfId="25411"/>
    <cellStyle name="40% - Accent1 11 2 2 11" xfId="25412"/>
    <cellStyle name="40% - Accent1 11 2 2 12" xfId="25413"/>
    <cellStyle name="40% - Accent1 11 2 2 13" xfId="25414"/>
    <cellStyle name="40% - Accent1 11 2 2 14" xfId="25415"/>
    <cellStyle name="40% - Accent1 11 2 2 15" xfId="25416"/>
    <cellStyle name="40% - Accent1 11 2 2 2" xfId="25417"/>
    <cellStyle name="40% - Accent1 11 2 2 2 2" xfId="25418"/>
    <cellStyle name="40% - Accent1 11 2 2 2 2 2" xfId="25419"/>
    <cellStyle name="40% - Accent1 11 2 2 2 3" xfId="25420"/>
    <cellStyle name="40% - Accent1 11 2 2 3" xfId="25421"/>
    <cellStyle name="40% - Accent1 11 2 2 3 2" xfId="25422"/>
    <cellStyle name="40% - Accent1 11 2 2 3 2 2" xfId="25423"/>
    <cellStyle name="40% - Accent1 11 2 2 3 3" xfId="25424"/>
    <cellStyle name="40% - Accent1 11 2 2 4" xfId="25425"/>
    <cellStyle name="40% - Accent1 11 2 2 4 2" xfId="25426"/>
    <cellStyle name="40% - Accent1 11 2 2 5" xfId="25427"/>
    <cellStyle name="40% - Accent1 11 2 2 6" xfId="25428"/>
    <cellStyle name="40% - Accent1 11 2 2 7" xfId="25429"/>
    <cellStyle name="40% - Accent1 11 2 2 8" xfId="25430"/>
    <cellStyle name="40% - Accent1 11 2 2 9" xfId="25431"/>
    <cellStyle name="40% - Accent1 11 2 2_PNF Disclosure Summary 063011" xfId="25432"/>
    <cellStyle name="40% - Accent1 11 2 3" xfId="25433"/>
    <cellStyle name="40% - Accent1 11 2 3 2" xfId="25434"/>
    <cellStyle name="40% - Accent1 11 2 3 2 2" xfId="25435"/>
    <cellStyle name="40% - Accent1 11 2 3 3" xfId="25436"/>
    <cellStyle name="40% - Accent1 11 2 4" xfId="25437"/>
    <cellStyle name="40% - Accent1 11 2 4 2" xfId="25438"/>
    <cellStyle name="40% - Accent1 11 2 4 2 2" xfId="25439"/>
    <cellStyle name="40% - Accent1 11 2 4 3" xfId="25440"/>
    <cellStyle name="40% - Accent1 11 2 5" xfId="25441"/>
    <cellStyle name="40% - Accent1 11 2 5 2" xfId="25442"/>
    <cellStyle name="40% - Accent1 11 2 6" xfId="25443"/>
    <cellStyle name="40% - Accent1 11 2 7" xfId="25444"/>
    <cellStyle name="40% - Accent1 11 2 8" xfId="25445"/>
    <cellStyle name="40% - Accent1 11 2 9" xfId="25446"/>
    <cellStyle name="40% - Accent1 11 2_PNF Disclosure Summary 063011" xfId="25447"/>
    <cellStyle name="40% - Accent1 11 20" xfId="25448"/>
    <cellStyle name="40% - Accent1 11 21" xfId="25449"/>
    <cellStyle name="40% - Accent1 11 22" xfId="25450"/>
    <cellStyle name="40% - Accent1 11 3" xfId="25451"/>
    <cellStyle name="40% - Accent1 11 3 10" xfId="25452"/>
    <cellStyle name="40% - Accent1 11 3 11" xfId="25453"/>
    <cellStyle name="40% - Accent1 11 3 12" xfId="25454"/>
    <cellStyle name="40% - Accent1 11 3 13" xfId="25455"/>
    <cellStyle name="40% - Accent1 11 3 14" xfId="25456"/>
    <cellStyle name="40% - Accent1 11 3 15" xfId="25457"/>
    <cellStyle name="40% - Accent1 11 3 16" xfId="25458"/>
    <cellStyle name="40% - Accent1 11 3 2" xfId="25459"/>
    <cellStyle name="40% - Accent1 11 3 2 10" xfId="25460"/>
    <cellStyle name="40% - Accent1 11 3 2 11" xfId="25461"/>
    <cellStyle name="40% - Accent1 11 3 2 12" xfId="25462"/>
    <cellStyle name="40% - Accent1 11 3 2 13" xfId="25463"/>
    <cellStyle name="40% - Accent1 11 3 2 14" xfId="25464"/>
    <cellStyle name="40% - Accent1 11 3 2 15" xfId="25465"/>
    <cellStyle name="40% - Accent1 11 3 2 2" xfId="25466"/>
    <cellStyle name="40% - Accent1 11 3 2 2 2" xfId="25467"/>
    <cellStyle name="40% - Accent1 11 3 2 2 2 2" xfId="25468"/>
    <cellStyle name="40% - Accent1 11 3 2 2 3" xfId="25469"/>
    <cellStyle name="40% - Accent1 11 3 2 3" xfId="25470"/>
    <cellStyle name="40% - Accent1 11 3 2 3 2" xfId="25471"/>
    <cellStyle name="40% - Accent1 11 3 2 3 2 2" xfId="25472"/>
    <cellStyle name="40% - Accent1 11 3 2 3 3" xfId="25473"/>
    <cellStyle name="40% - Accent1 11 3 2 4" xfId="25474"/>
    <cellStyle name="40% - Accent1 11 3 2 4 2" xfId="25475"/>
    <cellStyle name="40% - Accent1 11 3 2 5" xfId="25476"/>
    <cellStyle name="40% - Accent1 11 3 2 6" xfId="25477"/>
    <cellStyle name="40% - Accent1 11 3 2 7" xfId="25478"/>
    <cellStyle name="40% - Accent1 11 3 2 8" xfId="25479"/>
    <cellStyle name="40% - Accent1 11 3 2 9" xfId="25480"/>
    <cellStyle name="40% - Accent1 11 3 2_PNF Disclosure Summary 063011" xfId="25481"/>
    <cellStyle name="40% - Accent1 11 3 3" xfId="25482"/>
    <cellStyle name="40% - Accent1 11 3 3 2" xfId="25483"/>
    <cellStyle name="40% - Accent1 11 3 3 2 2" xfId="25484"/>
    <cellStyle name="40% - Accent1 11 3 3 3" xfId="25485"/>
    <cellStyle name="40% - Accent1 11 3 4" xfId="25486"/>
    <cellStyle name="40% - Accent1 11 3 4 2" xfId="25487"/>
    <cellStyle name="40% - Accent1 11 3 4 2 2" xfId="25488"/>
    <cellStyle name="40% - Accent1 11 3 4 3" xfId="25489"/>
    <cellStyle name="40% - Accent1 11 3 5" xfId="25490"/>
    <cellStyle name="40% - Accent1 11 3 5 2" xfId="25491"/>
    <cellStyle name="40% - Accent1 11 3 6" xfId="25492"/>
    <cellStyle name="40% - Accent1 11 3 7" xfId="25493"/>
    <cellStyle name="40% - Accent1 11 3 8" xfId="25494"/>
    <cellStyle name="40% - Accent1 11 3 9" xfId="25495"/>
    <cellStyle name="40% - Accent1 11 3_PNF Disclosure Summary 063011" xfId="25496"/>
    <cellStyle name="40% - Accent1 11 4" xfId="25497"/>
    <cellStyle name="40% - Accent1 11 4 10" xfId="25498"/>
    <cellStyle name="40% - Accent1 11 4 11" xfId="25499"/>
    <cellStyle name="40% - Accent1 11 4 12" xfId="25500"/>
    <cellStyle name="40% - Accent1 11 4 13" xfId="25501"/>
    <cellStyle name="40% - Accent1 11 4 14" xfId="25502"/>
    <cellStyle name="40% - Accent1 11 4 15" xfId="25503"/>
    <cellStyle name="40% - Accent1 11 4 16" xfId="25504"/>
    <cellStyle name="40% - Accent1 11 4 2" xfId="25505"/>
    <cellStyle name="40% - Accent1 11 4 2 10" xfId="25506"/>
    <cellStyle name="40% - Accent1 11 4 2 11" xfId="25507"/>
    <cellStyle name="40% - Accent1 11 4 2 12" xfId="25508"/>
    <cellStyle name="40% - Accent1 11 4 2 13" xfId="25509"/>
    <cellStyle name="40% - Accent1 11 4 2 14" xfId="25510"/>
    <cellStyle name="40% - Accent1 11 4 2 15" xfId="25511"/>
    <cellStyle name="40% - Accent1 11 4 2 2" xfId="25512"/>
    <cellStyle name="40% - Accent1 11 4 2 2 2" xfId="25513"/>
    <cellStyle name="40% - Accent1 11 4 2 2 2 2" xfId="25514"/>
    <cellStyle name="40% - Accent1 11 4 2 2 3" xfId="25515"/>
    <cellStyle name="40% - Accent1 11 4 2 3" xfId="25516"/>
    <cellStyle name="40% - Accent1 11 4 2 3 2" xfId="25517"/>
    <cellStyle name="40% - Accent1 11 4 2 3 2 2" xfId="25518"/>
    <cellStyle name="40% - Accent1 11 4 2 3 3" xfId="25519"/>
    <cellStyle name="40% - Accent1 11 4 2 4" xfId="25520"/>
    <cellStyle name="40% - Accent1 11 4 2 4 2" xfId="25521"/>
    <cellStyle name="40% - Accent1 11 4 2 5" xfId="25522"/>
    <cellStyle name="40% - Accent1 11 4 2 6" xfId="25523"/>
    <cellStyle name="40% - Accent1 11 4 2 7" xfId="25524"/>
    <cellStyle name="40% - Accent1 11 4 2 8" xfId="25525"/>
    <cellStyle name="40% - Accent1 11 4 2 9" xfId="25526"/>
    <cellStyle name="40% - Accent1 11 4 2_PNF Disclosure Summary 063011" xfId="25527"/>
    <cellStyle name="40% - Accent1 11 4 3" xfId="25528"/>
    <cellStyle name="40% - Accent1 11 4 3 2" xfId="25529"/>
    <cellStyle name="40% - Accent1 11 4 3 2 2" xfId="25530"/>
    <cellStyle name="40% - Accent1 11 4 3 3" xfId="25531"/>
    <cellStyle name="40% - Accent1 11 4 4" xfId="25532"/>
    <cellStyle name="40% - Accent1 11 4 4 2" xfId="25533"/>
    <cellStyle name="40% - Accent1 11 4 4 2 2" xfId="25534"/>
    <cellStyle name="40% - Accent1 11 4 4 3" xfId="25535"/>
    <cellStyle name="40% - Accent1 11 4 5" xfId="25536"/>
    <cellStyle name="40% - Accent1 11 4 5 2" xfId="25537"/>
    <cellStyle name="40% - Accent1 11 4 6" xfId="25538"/>
    <cellStyle name="40% - Accent1 11 4 7" xfId="25539"/>
    <cellStyle name="40% - Accent1 11 4 8" xfId="25540"/>
    <cellStyle name="40% - Accent1 11 4 9" xfId="25541"/>
    <cellStyle name="40% - Accent1 11 4_PNF Disclosure Summary 063011" xfId="25542"/>
    <cellStyle name="40% - Accent1 11 5" xfId="25543"/>
    <cellStyle name="40% - Accent1 11 5 10" xfId="25544"/>
    <cellStyle name="40% - Accent1 11 5 11" xfId="25545"/>
    <cellStyle name="40% - Accent1 11 5 12" xfId="25546"/>
    <cellStyle name="40% - Accent1 11 5 13" xfId="25547"/>
    <cellStyle name="40% - Accent1 11 5 14" xfId="25548"/>
    <cellStyle name="40% - Accent1 11 5 15" xfId="25549"/>
    <cellStyle name="40% - Accent1 11 5 16" xfId="25550"/>
    <cellStyle name="40% - Accent1 11 5 2" xfId="25551"/>
    <cellStyle name="40% - Accent1 11 5 2 10" xfId="25552"/>
    <cellStyle name="40% - Accent1 11 5 2 11" xfId="25553"/>
    <cellStyle name="40% - Accent1 11 5 2 12" xfId="25554"/>
    <cellStyle name="40% - Accent1 11 5 2 13" xfId="25555"/>
    <cellStyle name="40% - Accent1 11 5 2 14" xfId="25556"/>
    <cellStyle name="40% - Accent1 11 5 2 15" xfId="25557"/>
    <cellStyle name="40% - Accent1 11 5 2 2" xfId="25558"/>
    <cellStyle name="40% - Accent1 11 5 2 2 2" xfId="25559"/>
    <cellStyle name="40% - Accent1 11 5 2 2 2 2" xfId="25560"/>
    <cellStyle name="40% - Accent1 11 5 2 2 3" xfId="25561"/>
    <cellStyle name="40% - Accent1 11 5 2 3" xfId="25562"/>
    <cellStyle name="40% - Accent1 11 5 2 3 2" xfId="25563"/>
    <cellStyle name="40% - Accent1 11 5 2 3 2 2" xfId="25564"/>
    <cellStyle name="40% - Accent1 11 5 2 3 3" xfId="25565"/>
    <cellStyle name="40% - Accent1 11 5 2 4" xfId="25566"/>
    <cellStyle name="40% - Accent1 11 5 2 4 2" xfId="25567"/>
    <cellStyle name="40% - Accent1 11 5 2 5" xfId="25568"/>
    <cellStyle name="40% - Accent1 11 5 2 6" xfId="25569"/>
    <cellStyle name="40% - Accent1 11 5 2 7" xfId="25570"/>
    <cellStyle name="40% - Accent1 11 5 2 8" xfId="25571"/>
    <cellStyle name="40% - Accent1 11 5 2 9" xfId="25572"/>
    <cellStyle name="40% - Accent1 11 5 2_PNF Disclosure Summary 063011" xfId="25573"/>
    <cellStyle name="40% - Accent1 11 5 3" xfId="25574"/>
    <cellStyle name="40% - Accent1 11 5 3 2" xfId="25575"/>
    <cellStyle name="40% - Accent1 11 5 3 2 2" xfId="25576"/>
    <cellStyle name="40% - Accent1 11 5 3 3" xfId="25577"/>
    <cellStyle name="40% - Accent1 11 5 4" xfId="25578"/>
    <cellStyle name="40% - Accent1 11 5 4 2" xfId="25579"/>
    <cellStyle name="40% - Accent1 11 5 4 2 2" xfId="25580"/>
    <cellStyle name="40% - Accent1 11 5 4 3" xfId="25581"/>
    <cellStyle name="40% - Accent1 11 5 5" xfId="25582"/>
    <cellStyle name="40% - Accent1 11 5 5 2" xfId="25583"/>
    <cellStyle name="40% - Accent1 11 5 6" xfId="25584"/>
    <cellStyle name="40% - Accent1 11 5 7" xfId="25585"/>
    <cellStyle name="40% - Accent1 11 5 8" xfId="25586"/>
    <cellStyle name="40% - Accent1 11 5 9" xfId="25587"/>
    <cellStyle name="40% - Accent1 11 5_PNF Disclosure Summary 063011" xfId="25588"/>
    <cellStyle name="40% - Accent1 11 6" xfId="25589"/>
    <cellStyle name="40% - Accent1 11 6 10" xfId="25590"/>
    <cellStyle name="40% - Accent1 11 6 11" xfId="25591"/>
    <cellStyle name="40% - Accent1 11 6 12" xfId="25592"/>
    <cellStyle name="40% - Accent1 11 6 13" xfId="25593"/>
    <cellStyle name="40% - Accent1 11 6 14" xfId="25594"/>
    <cellStyle name="40% - Accent1 11 6 15" xfId="25595"/>
    <cellStyle name="40% - Accent1 11 6 16" xfId="25596"/>
    <cellStyle name="40% - Accent1 11 6 2" xfId="25597"/>
    <cellStyle name="40% - Accent1 11 6 2 10" xfId="25598"/>
    <cellStyle name="40% - Accent1 11 6 2 11" xfId="25599"/>
    <cellStyle name="40% - Accent1 11 6 2 12" xfId="25600"/>
    <cellStyle name="40% - Accent1 11 6 2 13" xfId="25601"/>
    <cellStyle name="40% - Accent1 11 6 2 14" xfId="25602"/>
    <cellStyle name="40% - Accent1 11 6 2 15" xfId="25603"/>
    <cellStyle name="40% - Accent1 11 6 2 2" xfId="25604"/>
    <cellStyle name="40% - Accent1 11 6 2 2 2" xfId="25605"/>
    <cellStyle name="40% - Accent1 11 6 2 2 2 2" xfId="25606"/>
    <cellStyle name="40% - Accent1 11 6 2 2 3" xfId="25607"/>
    <cellStyle name="40% - Accent1 11 6 2 3" xfId="25608"/>
    <cellStyle name="40% - Accent1 11 6 2 3 2" xfId="25609"/>
    <cellStyle name="40% - Accent1 11 6 2 3 2 2" xfId="25610"/>
    <cellStyle name="40% - Accent1 11 6 2 3 3" xfId="25611"/>
    <cellStyle name="40% - Accent1 11 6 2 4" xfId="25612"/>
    <cellStyle name="40% - Accent1 11 6 2 4 2" xfId="25613"/>
    <cellStyle name="40% - Accent1 11 6 2 5" xfId="25614"/>
    <cellStyle name="40% - Accent1 11 6 2 6" xfId="25615"/>
    <cellStyle name="40% - Accent1 11 6 2 7" xfId="25616"/>
    <cellStyle name="40% - Accent1 11 6 2 8" xfId="25617"/>
    <cellStyle name="40% - Accent1 11 6 2 9" xfId="25618"/>
    <cellStyle name="40% - Accent1 11 6 2_PNF Disclosure Summary 063011" xfId="25619"/>
    <cellStyle name="40% - Accent1 11 6 3" xfId="25620"/>
    <cellStyle name="40% - Accent1 11 6 3 2" xfId="25621"/>
    <cellStyle name="40% - Accent1 11 6 3 2 2" xfId="25622"/>
    <cellStyle name="40% - Accent1 11 6 3 3" xfId="25623"/>
    <cellStyle name="40% - Accent1 11 6 4" xfId="25624"/>
    <cellStyle name="40% - Accent1 11 6 4 2" xfId="25625"/>
    <cellStyle name="40% - Accent1 11 6 4 2 2" xfId="25626"/>
    <cellStyle name="40% - Accent1 11 6 4 3" xfId="25627"/>
    <cellStyle name="40% - Accent1 11 6 5" xfId="25628"/>
    <cellStyle name="40% - Accent1 11 6 5 2" xfId="25629"/>
    <cellStyle name="40% - Accent1 11 6 6" xfId="25630"/>
    <cellStyle name="40% - Accent1 11 6 7" xfId="25631"/>
    <cellStyle name="40% - Accent1 11 6 8" xfId="25632"/>
    <cellStyle name="40% - Accent1 11 6 9" xfId="25633"/>
    <cellStyle name="40% - Accent1 11 6_PNF Disclosure Summary 063011" xfId="25634"/>
    <cellStyle name="40% - Accent1 11 7" xfId="25635"/>
    <cellStyle name="40% - Accent1 11 7 10" xfId="25636"/>
    <cellStyle name="40% - Accent1 11 7 11" xfId="25637"/>
    <cellStyle name="40% - Accent1 11 7 12" xfId="25638"/>
    <cellStyle name="40% - Accent1 11 7 13" xfId="25639"/>
    <cellStyle name="40% - Accent1 11 7 14" xfId="25640"/>
    <cellStyle name="40% - Accent1 11 7 15" xfId="25641"/>
    <cellStyle name="40% - Accent1 11 7 16" xfId="25642"/>
    <cellStyle name="40% - Accent1 11 7 2" xfId="25643"/>
    <cellStyle name="40% - Accent1 11 7 2 10" xfId="25644"/>
    <cellStyle name="40% - Accent1 11 7 2 11" xfId="25645"/>
    <cellStyle name="40% - Accent1 11 7 2 12" xfId="25646"/>
    <cellStyle name="40% - Accent1 11 7 2 13" xfId="25647"/>
    <cellStyle name="40% - Accent1 11 7 2 14" xfId="25648"/>
    <cellStyle name="40% - Accent1 11 7 2 15" xfId="25649"/>
    <cellStyle name="40% - Accent1 11 7 2 2" xfId="25650"/>
    <cellStyle name="40% - Accent1 11 7 2 2 2" xfId="25651"/>
    <cellStyle name="40% - Accent1 11 7 2 2 2 2" xfId="25652"/>
    <cellStyle name="40% - Accent1 11 7 2 2 3" xfId="25653"/>
    <cellStyle name="40% - Accent1 11 7 2 3" xfId="25654"/>
    <cellStyle name="40% - Accent1 11 7 2 3 2" xfId="25655"/>
    <cellStyle name="40% - Accent1 11 7 2 3 2 2" xfId="25656"/>
    <cellStyle name="40% - Accent1 11 7 2 3 3" xfId="25657"/>
    <cellStyle name="40% - Accent1 11 7 2 4" xfId="25658"/>
    <cellStyle name="40% - Accent1 11 7 2 4 2" xfId="25659"/>
    <cellStyle name="40% - Accent1 11 7 2 5" xfId="25660"/>
    <cellStyle name="40% - Accent1 11 7 2 6" xfId="25661"/>
    <cellStyle name="40% - Accent1 11 7 2 7" xfId="25662"/>
    <cellStyle name="40% - Accent1 11 7 2 8" xfId="25663"/>
    <cellStyle name="40% - Accent1 11 7 2 9" xfId="25664"/>
    <cellStyle name="40% - Accent1 11 7 2_PNF Disclosure Summary 063011" xfId="25665"/>
    <cellStyle name="40% - Accent1 11 7 3" xfId="25666"/>
    <cellStyle name="40% - Accent1 11 7 3 2" xfId="25667"/>
    <cellStyle name="40% - Accent1 11 7 3 2 2" xfId="25668"/>
    <cellStyle name="40% - Accent1 11 7 3 3" xfId="25669"/>
    <cellStyle name="40% - Accent1 11 7 4" xfId="25670"/>
    <cellStyle name="40% - Accent1 11 7 4 2" xfId="25671"/>
    <cellStyle name="40% - Accent1 11 7 4 2 2" xfId="25672"/>
    <cellStyle name="40% - Accent1 11 7 4 3" xfId="25673"/>
    <cellStyle name="40% - Accent1 11 7 5" xfId="25674"/>
    <cellStyle name="40% - Accent1 11 7 5 2" xfId="25675"/>
    <cellStyle name="40% - Accent1 11 7 6" xfId="25676"/>
    <cellStyle name="40% - Accent1 11 7 7" xfId="25677"/>
    <cellStyle name="40% - Accent1 11 7 8" xfId="25678"/>
    <cellStyle name="40% - Accent1 11 7 9" xfId="25679"/>
    <cellStyle name="40% - Accent1 11 7_PNF Disclosure Summary 063011" xfId="25680"/>
    <cellStyle name="40% - Accent1 11 8" xfId="25681"/>
    <cellStyle name="40% - Accent1 11 8 10" xfId="25682"/>
    <cellStyle name="40% - Accent1 11 8 11" xfId="25683"/>
    <cellStyle name="40% - Accent1 11 8 12" xfId="25684"/>
    <cellStyle name="40% - Accent1 11 8 13" xfId="25685"/>
    <cellStyle name="40% - Accent1 11 8 14" xfId="25686"/>
    <cellStyle name="40% - Accent1 11 8 15" xfId="25687"/>
    <cellStyle name="40% - Accent1 11 8 2" xfId="25688"/>
    <cellStyle name="40% - Accent1 11 8 2 2" xfId="25689"/>
    <cellStyle name="40% - Accent1 11 8 2 2 2" xfId="25690"/>
    <cellStyle name="40% - Accent1 11 8 2 3" xfId="25691"/>
    <cellStyle name="40% - Accent1 11 8 3" xfId="25692"/>
    <cellStyle name="40% - Accent1 11 8 3 2" xfId="25693"/>
    <cellStyle name="40% - Accent1 11 8 3 2 2" xfId="25694"/>
    <cellStyle name="40% - Accent1 11 8 3 3" xfId="25695"/>
    <cellStyle name="40% - Accent1 11 8 4" xfId="25696"/>
    <cellStyle name="40% - Accent1 11 8 4 2" xfId="25697"/>
    <cellStyle name="40% - Accent1 11 8 5" xfId="25698"/>
    <cellStyle name="40% - Accent1 11 8 6" xfId="25699"/>
    <cellStyle name="40% - Accent1 11 8 7" xfId="25700"/>
    <cellStyle name="40% - Accent1 11 8 8" xfId="25701"/>
    <cellStyle name="40% - Accent1 11 8 9" xfId="25702"/>
    <cellStyle name="40% - Accent1 11 8_PNF Disclosure Summary 063011" xfId="25703"/>
    <cellStyle name="40% - Accent1 11 9" xfId="25704"/>
    <cellStyle name="40% - Accent1 11 9 2" xfId="25705"/>
    <cellStyle name="40% - Accent1 11 9 2 2" xfId="25706"/>
    <cellStyle name="40% - Accent1 11 9 3" xfId="25707"/>
    <cellStyle name="40% - Accent1 11_PNF Disclosure Summary 063011" xfId="25708"/>
    <cellStyle name="40% - Accent1 12" xfId="25709"/>
    <cellStyle name="40% - Accent1 12 10" xfId="25710"/>
    <cellStyle name="40% - Accent1 12 10 2" xfId="25711"/>
    <cellStyle name="40% - Accent1 12 10 2 2" xfId="25712"/>
    <cellStyle name="40% - Accent1 12 10 3" xfId="25713"/>
    <cellStyle name="40% - Accent1 12 11" xfId="25714"/>
    <cellStyle name="40% - Accent1 12 11 2" xfId="25715"/>
    <cellStyle name="40% - Accent1 12 12" xfId="25716"/>
    <cellStyle name="40% - Accent1 12 13" xfId="25717"/>
    <cellStyle name="40% - Accent1 12 14" xfId="25718"/>
    <cellStyle name="40% - Accent1 12 15" xfId="25719"/>
    <cellStyle name="40% - Accent1 12 16" xfId="25720"/>
    <cellStyle name="40% - Accent1 12 17" xfId="25721"/>
    <cellStyle name="40% - Accent1 12 18" xfId="25722"/>
    <cellStyle name="40% - Accent1 12 19" xfId="25723"/>
    <cellStyle name="40% - Accent1 12 2" xfId="25724"/>
    <cellStyle name="40% - Accent1 12 2 10" xfId="25725"/>
    <cellStyle name="40% - Accent1 12 2 11" xfId="25726"/>
    <cellStyle name="40% - Accent1 12 2 12" xfId="25727"/>
    <cellStyle name="40% - Accent1 12 2 13" xfId="25728"/>
    <cellStyle name="40% - Accent1 12 2 14" xfId="25729"/>
    <cellStyle name="40% - Accent1 12 2 15" xfId="25730"/>
    <cellStyle name="40% - Accent1 12 2 16" xfId="25731"/>
    <cellStyle name="40% - Accent1 12 2 2" xfId="25732"/>
    <cellStyle name="40% - Accent1 12 2 2 10" xfId="25733"/>
    <cellStyle name="40% - Accent1 12 2 2 11" xfId="25734"/>
    <cellStyle name="40% - Accent1 12 2 2 12" xfId="25735"/>
    <cellStyle name="40% - Accent1 12 2 2 13" xfId="25736"/>
    <cellStyle name="40% - Accent1 12 2 2 14" xfId="25737"/>
    <cellStyle name="40% - Accent1 12 2 2 15" xfId="25738"/>
    <cellStyle name="40% - Accent1 12 2 2 2" xfId="25739"/>
    <cellStyle name="40% - Accent1 12 2 2 2 2" xfId="25740"/>
    <cellStyle name="40% - Accent1 12 2 2 2 2 2" xfId="25741"/>
    <cellStyle name="40% - Accent1 12 2 2 2 3" xfId="25742"/>
    <cellStyle name="40% - Accent1 12 2 2 3" xfId="25743"/>
    <cellStyle name="40% - Accent1 12 2 2 3 2" xfId="25744"/>
    <cellStyle name="40% - Accent1 12 2 2 3 2 2" xfId="25745"/>
    <cellStyle name="40% - Accent1 12 2 2 3 3" xfId="25746"/>
    <cellStyle name="40% - Accent1 12 2 2 4" xfId="25747"/>
    <cellStyle name="40% - Accent1 12 2 2 4 2" xfId="25748"/>
    <cellStyle name="40% - Accent1 12 2 2 5" xfId="25749"/>
    <cellStyle name="40% - Accent1 12 2 2 6" xfId="25750"/>
    <cellStyle name="40% - Accent1 12 2 2 7" xfId="25751"/>
    <cellStyle name="40% - Accent1 12 2 2 8" xfId="25752"/>
    <cellStyle name="40% - Accent1 12 2 2 9" xfId="25753"/>
    <cellStyle name="40% - Accent1 12 2 2_PNF Disclosure Summary 063011" xfId="25754"/>
    <cellStyle name="40% - Accent1 12 2 3" xfId="25755"/>
    <cellStyle name="40% - Accent1 12 2 3 2" xfId="25756"/>
    <cellStyle name="40% - Accent1 12 2 3 2 2" xfId="25757"/>
    <cellStyle name="40% - Accent1 12 2 3 3" xfId="25758"/>
    <cellStyle name="40% - Accent1 12 2 4" xfId="25759"/>
    <cellStyle name="40% - Accent1 12 2 4 2" xfId="25760"/>
    <cellStyle name="40% - Accent1 12 2 4 2 2" xfId="25761"/>
    <cellStyle name="40% - Accent1 12 2 4 3" xfId="25762"/>
    <cellStyle name="40% - Accent1 12 2 5" xfId="25763"/>
    <cellStyle name="40% - Accent1 12 2 5 2" xfId="25764"/>
    <cellStyle name="40% - Accent1 12 2 6" xfId="25765"/>
    <cellStyle name="40% - Accent1 12 2 7" xfId="25766"/>
    <cellStyle name="40% - Accent1 12 2 8" xfId="25767"/>
    <cellStyle name="40% - Accent1 12 2 9" xfId="25768"/>
    <cellStyle name="40% - Accent1 12 2_PNF Disclosure Summary 063011" xfId="25769"/>
    <cellStyle name="40% - Accent1 12 20" xfId="25770"/>
    <cellStyle name="40% - Accent1 12 21" xfId="25771"/>
    <cellStyle name="40% - Accent1 12 22" xfId="25772"/>
    <cellStyle name="40% - Accent1 12 3" xfId="25773"/>
    <cellStyle name="40% - Accent1 12 3 10" xfId="25774"/>
    <cellStyle name="40% - Accent1 12 3 11" xfId="25775"/>
    <cellStyle name="40% - Accent1 12 3 12" xfId="25776"/>
    <cellStyle name="40% - Accent1 12 3 13" xfId="25777"/>
    <cellStyle name="40% - Accent1 12 3 14" xfId="25778"/>
    <cellStyle name="40% - Accent1 12 3 15" xfId="25779"/>
    <cellStyle name="40% - Accent1 12 3 16" xfId="25780"/>
    <cellStyle name="40% - Accent1 12 3 2" xfId="25781"/>
    <cellStyle name="40% - Accent1 12 3 2 10" xfId="25782"/>
    <cellStyle name="40% - Accent1 12 3 2 11" xfId="25783"/>
    <cellStyle name="40% - Accent1 12 3 2 12" xfId="25784"/>
    <cellStyle name="40% - Accent1 12 3 2 13" xfId="25785"/>
    <cellStyle name="40% - Accent1 12 3 2 14" xfId="25786"/>
    <cellStyle name="40% - Accent1 12 3 2 15" xfId="25787"/>
    <cellStyle name="40% - Accent1 12 3 2 2" xfId="25788"/>
    <cellStyle name="40% - Accent1 12 3 2 2 2" xfId="25789"/>
    <cellStyle name="40% - Accent1 12 3 2 2 2 2" xfId="25790"/>
    <cellStyle name="40% - Accent1 12 3 2 2 3" xfId="25791"/>
    <cellStyle name="40% - Accent1 12 3 2 3" xfId="25792"/>
    <cellStyle name="40% - Accent1 12 3 2 3 2" xfId="25793"/>
    <cellStyle name="40% - Accent1 12 3 2 3 2 2" xfId="25794"/>
    <cellStyle name="40% - Accent1 12 3 2 3 3" xfId="25795"/>
    <cellStyle name="40% - Accent1 12 3 2 4" xfId="25796"/>
    <cellStyle name="40% - Accent1 12 3 2 4 2" xfId="25797"/>
    <cellStyle name="40% - Accent1 12 3 2 5" xfId="25798"/>
    <cellStyle name="40% - Accent1 12 3 2 6" xfId="25799"/>
    <cellStyle name="40% - Accent1 12 3 2 7" xfId="25800"/>
    <cellStyle name="40% - Accent1 12 3 2 8" xfId="25801"/>
    <cellStyle name="40% - Accent1 12 3 2 9" xfId="25802"/>
    <cellStyle name="40% - Accent1 12 3 2_PNF Disclosure Summary 063011" xfId="25803"/>
    <cellStyle name="40% - Accent1 12 3 3" xfId="25804"/>
    <cellStyle name="40% - Accent1 12 3 3 2" xfId="25805"/>
    <cellStyle name="40% - Accent1 12 3 3 2 2" xfId="25806"/>
    <cellStyle name="40% - Accent1 12 3 3 3" xfId="25807"/>
    <cellStyle name="40% - Accent1 12 3 4" xfId="25808"/>
    <cellStyle name="40% - Accent1 12 3 4 2" xfId="25809"/>
    <cellStyle name="40% - Accent1 12 3 4 2 2" xfId="25810"/>
    <cellStyle name="40% - Accent1 12 3 4 3" xfId="25811"/>
    <cellStyle name="40% - Accent1 12 3 5" xfId="25812"/>
    <cellStyle name="40% - Accent1 12 3 5 2" xfId="25813"/>
    <cellStyle name="40% - Accent1 12 3 6" xfId="25814"/>
    <cellStyle name="40% - Accent1 12 3 7" xfId="25815"/>
    <cellStyle name="40% - Accent1 12 3 8" xfId="25816"/>
    <cellStyle name="40% - Accent1 12 3 9" xfId="25817"/>
    <cellStyle name="40% - Accent1 12 3_PNF Disclosure Summary 063011" xfId="25818"/>
    <cellStyle name="40% - Accent1 12 4" xfId="25819"/>
    <cellStyle name="40% - Accent1 12 4 10" xfId="25820"/>
    <cellStyle name="40% - Accent1 12 4 11" xfId="25821"/>
    <cellStyle name="40% - Accent1 12 4 12" xfId="25822"/>
    <cellStyle name="40% - Accent1 12 4 13" xfId="25823"/>
    <cellStyle name="40% - Accent1 12 4 14" xfId="25824"/>
    <cellStyle name="40% - Accent1 12 4 15" xfId="25825"/>
    <cellStyle name="40% - Accent1 12 4 16" xfId="25826"/>
    <cellStyle name="40% - Accent1 12 4 2" xfId="25827"/>
    <cellStyle name="40% - Accent1 12 4 2 10" xfId="25828"/>
    <cellStyle name="40% - Accent1 12 4 2 11" xfId="25829"/>
    <cellStyle name="40% - Accent1 12 4 2 12" xfId="25830"/>
    <cellStyle name="40% - Accent1 12 4 2 13" xfId="25831"/>
    <cellStyle name="40% - Accent1 12 4 2 14" xfId="25832"/>
    <cellStyle name="40% - Accent1 12 4 2 15" xfId="25833"/>
    <cellStyle name="40% - Accent1 12 4 2 2" xfId="25834"/>
    <cellStyle name="40% - Accent1 12 4 2 2 2" xfId="25835"/>
    <cellStyle name="40% - Accent1 12 4 2 2 2 2" xfId="25836"/>
    <cellStyle name="40% - Accent1 12 4 2 2 3" xfId="25837"/>
    <cellStyle name="40% - Accent1 12 4 2 3" xfId="25838"/>
    <cellStyle name="40% - Accent1 12 4 2 3 2" xfId="25839"/>
    <cellStyle name="40% - Accent1 12 4 2 3 2 2" xfId="25840"/>
    <cellStyle name="40% - Accent1 12 4 2 3 3" xfId="25841"/>
    <cellStyle name="40% - Accent1 12 4 2 4" xfId="25842"/>
    <cellStyle name="40% - Accent1 12 4 2 4 2" xfId="25843"/>
    <cellStyle name="40% - Accent1 12 4 2 5" xfId="25844"/>
    <cellStyle name="40% - Accent1 12 4 2 6" xfId="25845"/>
    <cellStyle name="40% - Accent1 12 4 2 7" xfId="25846"/>
    <cellStyle name="40% - Accent1 12 4 2 8" xfId="25847"/>
    <cellStyle name="40% - Accent1 12 4 2 9" xfId="25848"/>
    <cellStyle name="40% - Accent1 12 4 2_PNF Disclosure Summary 063011" xfId="25849"/>
    <cellStyle name="40% - Accent1 12 4 3" xfId="25850"/>
    <cellStyle name="40% - Accent1 12 4 3 2" xfId="25851"/>
    <cellStyle name="40% - Accent1 12 4 3 2 2" xfId="25852"/>
    <cellStyle name="40% - Accent1 12 4 3 3" xfId="25853"/>
    <cellStyle name="40% - Accent1 12 4 4" xfId="25854"/>
    <cellStyle name="40% - Accent1 12 4 4 2" xfId="25855"/>
    <cellStyle name="40% - Accent1 12 4 4 2 2" xfId="25856"/>
    <cellStyle name="40% - Accent1 12 4 4 3" xfId="25857"/>
    <cellStyle name="40% - Accent1 12 4 5" xfId="25858"/>
    <cellStyle name="40% - Accent1 12 4 5 2" xfId="25859"/>
    <cellStyle name="40% - Accent1 12 4 6" xfId="25860"/>
    <cellStyle name="40% - Accent1 12 4 7" xfId="25861"/>
    <cellStyle name="40% - Accent1 12 4 8" xfId="25862"/>
    <cellStyle name="40% - Accent1 12 4 9" xfId="25863"/>
    <cellStyle name="40% - Accent1 12 4_PNF Disclosure Summary 063011" xfId="25864"/>
    <cellStyle name="40% - Accent1 12 5" xfId="25865"/>
    <cellStyle name="40% - Accent1 12 5 10" xfId="25866"/>
    <cellStyle name="40% - Accent1 12 5 11" xfId="25867"/>
    <cellStyle name="40% - Accent1 12 5 12" xfId="25868"/>
    <cellStyle name="40% - Accent1 12 5 13" xfId="25869"/>
    <cellStyle name="40% - Accent1 12 5 14" xfId="25870"/>
    <cellStyle name="40% - Accent1 12 5 15" xfId="25871"/>
    <cellStyle name="40% - Accent1 12 5 16" xfId="25872"/>
    <cellStyle name="40% - Accent1 12 5 2" xfId="25873"/>
    <cellStyle name="40% - Accent1 12 5 2 10" xfId="25874"/>
    <cellStyle name="40% - Accent1 12 5 2 11" xfId="25875"/>
    <cellStyle name="40% - Accent1 12 5 2 12" xfId="25876"/>
    <cellStyle name="40% - Accent1 12 5 2 13" xfId="25877"/>
    <cellStyle name="40% - Accent1 12 5 2 14" xfId="25878"/>
    <cellStyle name="40% - Accent1 12 5 2 15" xfId="25879"/>
    <cellStyle name="40% - Accent1 12 5 2 2" xfId="25880"/>
    <cellStyle name="40% - Accent1 12 5 2 2 2" xfId="25881"/>
    <cellStyle name="40% - Accent1 12 5 2 2 2 2" xfId="25882"/>
    <cellStyle name="40% - Accent1 12 5 2 2 3" xfId="25883"/>
    <cellStyle name="40% - Accent1 12 5 2 3" xfId="25884"/>
    <cellStyle name="40% - Accent1 12 5 2 3 2" xfId="25885"/>
    <cellStyle name="40% - Accent1 12 5 2 3 2 2" xfId="25886"/>
    <cellStyle name="40% - Accent1 12 5 2 3 3" xfId="25887"/>
    <cellStyle name="40% - Accent1 12 5 2 4" xfId="25888"/>
    <cellStyle name="40% - Accent1 12 5 2 4 2" xfId="25889"/>
    <cellStyle name="40% - Accent1 12 5 2 5" xfId="25890"/>
    <cellStyle name="40% - Accent1 12 5 2 6" xfId="25891"/>
    <cellStyle name="40% - Accent1 12 5 2 7" xfId="25892"/>
    <cellStyle name="40% - Accent1 12 5 2 8" xfId="25893"/>
    <cellStyle name="40% - Accent1 12 5 2 9" xfId="25894"/>
    <cellStyle name="40% - Accent1 12 5 2_PNF Disclosure Summary 063011" xfId="25895"/>
    <cellStyle name="40% - Accent1 12 5 3" xfId="25896"/>
    <cellStyle name="40% - Accent1 12 5 3 2" xfId="25897"/>
    <cellStyle name="40% - Accent1 12 5 3 2 2" xfId="25898"/>
    <cellStyle name="40% - Accent1 12 5 3 3" xfId="25899"/>
    <cellStyle name="40% - Accent1 12 5 4" xfId="25900"/>
    <cellStyle name="40% - Accent1 12 5 4 2" xfId="25901"/>
    <cellStyle name="40% - Accent1 12 5 4 2 2" xfId="25902"/>
    <cellStyle name="40% - Accent1 12 5 4 3" xfId="25903"/>
    <cellStyle name="40% - Accent1 12 5 5" xfId="25904"/>
    <cellStyle name="40% - Accent1 12 5 5 2" xfId="25905"/>
    <cellStyle name="40% - Accent1 12 5 6" xfId="25906"/>
    <cellStyle name="40% - Accent1 12 5 7" xfId="25907"/>
    <cellStyle name="40% - Accent1 12 5 8" xfId="25908"/>
    <cellStyle name="40% - Accent1 12 5 9" xfId="25909"/>
    <cellStyle name="40% - Accent1 12 5_PNF Disclosure Summary 063011" xfId="25910"/>
    <cellStyle name="40% - Accent1 12 6" xfId="25911"/>
    <cellStyle name="40% - Accent1 12 6 10" xfId="25912"/>
    <cellStyle name="40% - Accent1 12 6 11" xfId="25913"/>
    <cellStyle name="40% - Accent1 12 6 12" xfId="25914"/>
    <cellStyle name="40% - Accent1 12 6 13" xfId="25915"/>
    <cellStyle name="40% - Accent1 12 6 14" xfId="25916"/>
    <cellStyle name="40% - Accent1 12 6 15" xfId="25917"/>
    <cellStyle name="40% - Accent1 12 6 16" xfId="25918"/>
    <cellStyle name="40% - Accent1 12 6 2" xfId="25919"/>
    <cellStyle name="40% - Accent1 12 6 2 10" xfId="25920"/>
    <cellStyle name="40% - Accent1 12 6 2 11" xfId="25921"/>
    <cellStyle name="40% - Accent1 12 6 2 12" xfId="25922"/>
    <cellStyle name="40% - Accent1 12 6 2 13" xfId="25923"/>
    <cellStyle name="40% - Accent1 12 6 2 14" xfId="25924"/>
    <cellStyle name="40% - Accent1 12 6 2 15" xfId="25925"/>
    <cellStyle name="40% - Accent1 12 6 2 2" xfId="25926"/>
    <cellStyle name="40% - Accent1 12 6 2 2 2" xfId="25927"/>
    <cellStyle name="40% - Accent1 12 6 2 2 2 2" xfId="25928"/>
    <cellStyle name="40% - Accent1 12 6 2 2 3" xfId="25929"/>
    <cellStyle name="40% - Accent1 12 6 2 3" xfId="25930"/>
    <cellStyle name="40% - Accent1 12 6 2 3 2" xfId="25931"/>
    <cellStyle name="40% - Accent1 12 6 2 3 2 2" xfId="25932"/>
    <cellStyle name="40% - Accent1 12 6 2 3 3" xfId="25933"/>
    <cellStyle name="40% - Accent1 12 6 2 4" xfId="25934"/>
    <cellStyle name="40% - Accent1 12 6 2 4 2" xfId="25935"/>
    <cellStyle name="40% - Accent1 12 6 2 5" xfId="25936"/>
    <cellStyle name="40% - Accent1 12 6 2 6" xfId="25937"/>
    <cellStyle name="40% - Accent1 12 6 2 7" xfId="25938"/>
    <cellStyle name="40% - Accent1 12 6 2 8" xfId="25939"/>
    <cellStyle name="40% - Accent1 12 6 2 9" xfId="25940"/>
    <cellStyle name="40% - Accent1 12 6 2_PNF Disclosure Summary 063011" xfId="25941"/>
    <cellStyle name="40% - Accent1 12 6 3" xfId="25942"/>
    <cellStyle name="40% - Accent1 12 6 3 2" xfId="25943"/>
    <cellStyle name="40% - Accent1 12 6 3 2 2" xfId="25944"/>
    <cellStyle name="40% - Accent1 12 6 3 3" xfId="25945"/>
    <cellStyle name="40% - Accent1 12 6 4" xfId="25946"/>
    <cellStyle name="40% - Accent1 12 6 4 2" xfId="25947"/>
    <cellStyle name="40% - Accent1 12 6 4 2 2" xfId="25948"/>
    <cellStyle name="40% - Accent1 12 6 4 3" xfId="25949"/>
    <cellStyle name="40% - Accent1 12 6 5" xfId="25950"/>
    <cellStyle name="40% - Accent1 12 6 5 2" xfId="25951"/>
    <cellStyle name="40% - Accent1 12 6 6" xfId="25952"/>
    <cellStyle name="40% - Accent1 12 6 7" xfId="25953"/>
    <cellStyle name="40% - Accent1 12 6 8" xfId="25954"/>
    <cellStyle name="40% - Accent1 12 6 9" xfId="25955"/>
    <cellStyle name="40% - Accent1 12 6_PNF Disclosure Summary 063011" xfId="25956"/>
    <cellStyle name="40% - Accent1 12 7" xfId="25957"/>
    <cellStyle name="40% - Accent1 12 7 10" xfId="25958"/>
    <cellStyle name="40% - Accent1 12 7 11" xfId="25959"/>
    <cellStyle name="40% - Accent1 12 7 12" xfId="25960"/>
    <cellStyle name="40% - Accent1 12 7 13" xfId="25961"/>
    <cellStyle name="40% - Accent1 12 7 14" xfId="25962"/>
    <cellStyle name="40% - Accent1 12 7 15" xfId="25963"/>
    <cellStyle name="40% - Accent1 12 7 16" xfId="25964"/>
    <cellStyle name="40% - Accent1 12 7 2" xfId="25965"/>
    <cellStyle name="40% - Accent1 12 7 2 10" xfId="25966"/>
    <cellStyle name="40% - Accent1 12 7 2 11" xfId="25967"/>
    <cellStyle name="40% - Accent1 12 7 2 12" xfId="25968"/>
    <cellStyle name="40% - Accent1 12 7 2 13" xfId="25969"/>
    <cellStyle name="40% - Accent1 12 7 2 14" xfId="25970"/>
    <cellStyle name="40% - Accent1 12 7 2 15" xfId="25971"/>
    <cellStyle name="40% - Accent1 12 7 2 2" xfId="25972"/>
    <cellStyle name="40% - Accent1 12 7 2 2 2" xfId="25973"/>
    <cellStyle name="40% - Accent1 12 7 2 2 2 2" xfId="25974"/>
    <cellStyle name="40% - Accent1 12 7 2 2 3" xfId="25975"/>
    <cellStyle name="40% - Accent1 12 7 2 3" xfId="25976"/>
    <cellStyle name="40% - Accent1 12 7 2 3 2" xfId="25977"/>
    <cellStyle name="40% - Accent1 12 7 2 3 2 2" xfId="25978"/>
    <cellStyle name="40% - Accent1 12 7 2 3 3" xfId="25979"/>
    <cellStyle name="40% - Accent1 12 7 2 4" xfId="25980"/>
    <cellStyle name="40% - Accent1 12 7 2 4 2" xfId="25981"/>
    <cellStyle name="40% - Accent1 12 7 2 5" xfId="25982"/>
    <cellStyle name="40% - Accent1 12 7 2 6" xfId="25983"/>
    <cellStyle name="40% - Accent1 12 7 2 7" xfId="25984"/>
    <cellStyle name="40% - Accent1 12 7 2 8" xfId="25985"/>
    <cellStyle name="40% - Accent1 12 7 2 9" xfId="25986"/>
    <cellStyle name="40% - Accent1 12 7 2_PNF Disclosure Summary 063011" xfId="25987"/>
    <cellStyle name="40% - Accent1 12 7 3" xfId="25988"/>
    <cellStyle name="40% - Accent1 12 7 3 2" xfId="25989"/>
    <cellStyle name="40% - Accent1 12 7 3 2 2" xfId="25990"/>
    <cellStyle name="40% - Accent1 12 7 3 3" xfId="25991"/>
    <cellStyle name="40% - Accent1 12 7 4" xfId="25992"/>
    <cellStyle name="40% - Accent1 12 7 4 2" xfId="25993"/>
    <cellStyle name="40% - Accent1 12 7 4 2 2" xfId="25994"/>
    <cellStyle name="40% - Accent1 12 7 4 3" xfId="25995"/>
    <cellStyle name="40% - Accent1 12 7 5" xfId="25996"/>
    <cellStyle name="40% - Accent1 12 7 5 2" xfId="25997"/>
    <cellStyle name="40% - Accent1 12 7 6" xfId="25998"/>
    <cellStyle name="40% - Accent1 12 7 7" xfId="25999"/>
    <cellStyle name="40% - Accent1 12 7 8" xfId="26000"/>
    <cellStyle name="40% - Accent1 12 7 9" xfId="26001"/>
    <cellStyle name="40% - Accent1 12 7_PNF Disclosure Summary 063011" xfId="26002"/>
    <cellStyle name="40% - Accent1 12 8" xfId="26003"/>
    <cellStyle name="40% - Accent1 12 8 10" xfId="26004"/>
    <cellStyle name="40% - Accent1 12 8 11" xfId="26005"/>
    <cellStyle name="40% - Accent1 12 8 12" xfId="26006"/>
    <cellStyle name="40% - Accent1 12 8 13" xfId="26007"/>
    <cellStyle name="40% - Accent1 12 8 14" xfId="26008"/>
    <cellStyle name="40% - Accent1 12 8 15" xfId="26009"/>
    <cellStyle name="40% - Accent1 12 8 2" xfId="26010"/>
    <cellStyle name="40% - Accent1 12 8 2 2" xfId="26011"/>
    <cellStyle name="40% - Accent1 12 8 2 2 2" xfId="26012"/>
    <cellStyle name="40% - Accent1 12 8 2 3" xfId="26013"/>
    <cellStyle name="40% - Accent1 12 8 3" xfId="26014"/>
    <cellStyle name="40% - Accent1 12 8 3 2" xfId="26015"/>
    <cellStyle name="40% - Accent1 12 8 3 2 2" xfId="26016"/>
    <cellStyle name="40% - Accent1 12 8 3 3" xfId="26017"/>
    <cellStyle name="40% - Accent1 12 8 4" xfId="26018"/>
    <cellStyle name="40% - Accent1 12 8 4 2" xfId="26019"/>
    <cellStyle name="40% - Accent1 12 8 5" xfId="26020"/>
    <cellStyle name="40% - Accent1 12 8 6" xfId="26021"/>
    <cellStyle name="40% - Accent1 12 8 7" xfId="26022"/>
    <cellStyle name="40% - Accent1 12 8 8" xfId="26023"/>
    <cellStyle name="40% - Accent1 12 8 9" xfId="26024"/>
    <cellStyle name="40% - Accent1 12 8_PNF Disclosure Summary 063011" xfId="26025"/>
    <cellStyle name="40% - Accent1 12 9" xfId="26026"/>
    <cellStyle name="40% - Accent1 12 9 2" xfId="26027"/>
    <cellStyle name="40% - Accent1 12 9 2 2" xfId="26028"/>
    <cellStyle name="40% - Accent1 12 9 3" xfId="26029"/>
    <cellStyle name="40% - Accent1 12_PNF Disclosure Summary 063011" xfId="26030"/>
    <cellStyle name="40% - Accent1 13" xfId="26031"/>
    <cellStyle name="40% - Accent1 13 10" xfId="26032"/>
    <cellStyle name="40% - Accent1 13 10 2" xfId="26033"/>
    <cellStyle name="40% - Accent1 13 10 2 2" xfId="26034"/>
    <cellStyle name="40% - Accent1 13 10 3" xfId="26035"/>
    <cellStyle name="40% - Accent1 13 11" xfId="26036"/>
    <cellStyle name="40% - Accent1 13 11 2" xfId="26037"/>
    <cellStyle name="40% - Accent1 13 12" xfId="26038"/>
    <cellStyle name="40% - Accent1 13 13" xfId="26039"/>
    <cellStyle name="40% - Accent1 13 14" xfId="26040"/>
    <cellStyle name="40% - Accent1 13 15" xfId="26041"/>
    <cellStyle name="40% - Accent1 13 16" xfId="26042"/>
    <cellStyle name="40% - Accent1 13 17" xfId="26043"/>
    <cellStyle name="40% - Accent1 13 18" xfId="26044"/>
    <cellStyle name="40% - Accent1 13 19" xfId="26045"/>
    <cellStyle name="40% - Accent1 13 2" xfId="26046"/>
    <cellStyle name="40% - Accent1 13 2 10" xfId="26047"/>
    <cellStyle name="40% - Accent1 13 2 11" xfId="26048"/>
    <cellStyle name="40% - Accent1 13 2 12" xfId="26049"/>
    <cellStyle name="40% - Accent1 13 2 13" xfId="26050"/>
    <cellStyle name="40% - Accent1 13 2 14" xfId="26051"/>
    <cellStyle name="40% - Accent1 13 2 15" xfId="26052"/>
    <cellStyle name="40% - Accent1 13 2 16" xfId="26053"/>
    <cellStyle name="40% - Accent1 13 2 2" xfId="26054"/>
    <cellStyle name="40% - Accent1 13 2 2 10" xfId="26055"/>
    <cellStyle name="40% - Accent1 13 2 2 11" xfId="26056"/>
    <cellStyle name="40% - Accent1 13 2 2 12" xfId="26057"/>
    <cellStyle name="40% - Accent1 13 2 2 13" xfId="26058"/>
    <cellStyle name="40% - Accent1 13 2 2 14" xfId="26059"/>
    <cellStyle name="40% - Accent1 13 2 2 15" xfId="26060"/>
    <cellStyle name="40% - Accent1 13 2 2 2" xfId="26061"/>
    <cellStyle name="40% - Accent1 13 2 2 2 2" xfId="26062"/>
    <cellStyle name="40% - Accent1 13 2 2 2 2 2" xfId="26063"/>
    <cellStyle name="40% - Accent1 13 2 2 2 3" xfId="26064"/>
    <cellStyle name="40% - Accent1 13 2 2 3" xfId="26065"/>
    <cellStyle name="40% - Accent1 13 2 2 3 2" xfId="26066"/>
    <cellStyle name="40% - Accent1 13 2 2 3 2 2" xfId="26067"/>
    <cellStyle name="40% - Accent1 13 2 2 3 3" xfId="26068"/>
    <cellStyle name="40% - Accent1 13 2 2 4" xfId="26069"/>
    <cellStyle name="40% - Accent1 13 2 2 4 2" xfId="26070"/>
    <cellStyle name="40% - Accent1 13 2 2 5" xfId="26071"/>
    <cellStyle name="40% - Accent1 13 2 2 6" xfId="26072"/>
    <cellStyle name="40% - Accent1 13 2 2 7" xfId="26073"/>
    <cellStyle name="40% - Accent1 13 2 2 8" xfId="26074"/>
    <cellStyle name="40% - Accent1 13 2 2 9" xfId="26075"/>
    <cellStyle name="40% - Accent1 13 2 2_PNF Disclosure Summary 063011" xfId="26076"/>
    <cellStyle name="40% - Accent1 13 2 3" xfId="26077"/>
    <cellStyle name="40% - Accent1 13 2 3 2" xfId="26078"/>
    <cellStyle name="40% - Accent1 13 2 3 2 2" xfId="26079"/>
    <cellStyle name="40% - Accent1 13 2 3 3" xfId="26080"/>
    <cellStyle name="40% - Accent1 13 2 4" xfId="26081"/>
    <cellStyle name="40% - Accent1 13 2 4 2" xfId="26082"/>
    <cellStyle name="40% - Accent1 13 2 4 2 2" xfId="26083"/>
    <cellStyle name="40% - Accent1 13 2 4 3" xfId="26084"/>
    <cellStyle name="40% - Accent1 13 2 5" xfId="26085"/>
    <cellStyle name="40% - Accent1 13 2 5 2" xfId="26086"/>
    <cellStyle name="40% - Accent1 13 2 6" xfId="26087"/>
    <cellStyle name="40% - Accent1 13 2 7" xfId="26088"/>
    <cellStyle name="40% - Accent1 13 2 8" xfId="26089"/>
    <cellStyle name="40% - Accent1 13 2 9" xfId="26090"/>
    <cellStyle name="40% - Accent1 13 2_PNF Disclosure Summary 063011" xfId="26091"/>
    <cellStyle name="40% - Accent1 13 20" xfId="26092"/>
    <cellStyle name="40% - Accent1 13 21" xfId="26093"/>
    <cellStyle name="40% - Accent1 13 22" xfId="26094"/>
    <cellStyle name="40% - Accent1 13 3" xfId="26095"/>
    <cellStyle name="40% - Accent1 13 3 10" xfId="26096"/>
    <cellStyle name="40% - Accent1 13 3 11" xfId="26097"/>
    <cellStyle name="40% - Accent1 13 3 12" xfId="26098"/>
    <cellStyle name="40% - Accent1 13 3 13" xfId="26099"/>
    <cellStyle name="40% - Accent1 13 3 14" xfId="26100"/>
    <cellStyle name="40% - Accent1 13 3 15" xfId="26101"/>
    <cellStyle name="40% - Accent1 13 3 16" xfId="26102"/>
    <cellStyle name="40% - Accent1 13 3 2" xfId="26103"/>
    <cellStyle name="40% - Accent1 13 3 2 10" xfId="26104"/>
    <cellStyle name="40% - Accent1 13 3 2 11" xfId="26105"/>
    <cellStyle name="40% - Accent1 13 3 2 12" xfId="26106"/>
    <cellStyle name="40% - Accent1 13 3 2 13" xfId="26107"/>
    <cellStyle name="40% - Accent1 13 3 2 14" xfId="26108"/>
    <cellStyle name="40% - Accent1 13 3 2 15" xfId="26109"/>
    <cellStyle name="40% - Accent1 13 3 2 2" xfId="26110"/>
    <cellStyle name="40% - Accent1 13 3 2 2 2" xfId="26111"/>
    <cellStyle name="40% - Accent1 13 3 2 2 2 2" xfId="26112"/>
    <cellStyle name="40% - Accent1 13 3 2 2 3" xfId="26113"/>
    <cellStyle name="40% - Accent1 13 3 2 3" xfId="26114"/>
    <cellStyle name="40% - Accent1 13 3 2 3 2" xfId="26115"/>
    <cellStyle name="40% - Accent1 13 3 2 3 2 2" xfId="26116"/>
    <cellStyle name="40% - Accent1 13 3 2 3 3" xfId="26117"/>
    <cellStyle name="40% - Accent1 13 3 2 4" xfId="26118"/>
    <cellStyle name="40% - Accent1 13 3 2 4 2" xfId="26119"/>
    <cellStyle name="40% - Accent1 13 3 2 5" xfId="26120"/>
    <cellStyle name="40% - Accent1 13 3 2 6" xfId="26121"/>
    <cellStyle name="40% - Accent1 13 3 2 7" xfId="26122"/>
    <cellStyle name="40% - Accent1 13 3 2 8" xfId="26123"/>
    <cellStyle name="40% - Accent1 13 3 2 9" xfId="26124"/>
    <cellStyle name="40% - Accent1 13 3 2_PNF Disclosure Summary 063011" xfId="26125"/>
    <cellStyle name="40% - Accent1 13 3 3" xfId="26126"/>
    <cellStyle name="40% - Accent1 13 3 3 2" xfId="26127"/>
    <cellStyle name="40% - Accent1 13 3 3 2 2" xfId="26128"/>
    <cellStyle name="40% - Accent1 13 3 3 3" xfId="26129"/>
    <cellStyle name="40% - Accent1 13 3 4" xfId="26130"/>
    <cellStyle name="40% - Accent1 13 3 4 2" xfId="26131"/>
    <cellStyle name="40% - Accent1 13 3 4 2 2" xfId="26132"/>
    <cellStyle name="40% - Accent1 13 3 4 3" xfId="26133"/>
    <cellStyle name="40% - Accent1 13 3 5" xfId="26134"/>
    <cellStyle name="40% - Accent1 13 3 5 2" xfId="26135"/>
    <cellStyle name="40% - Accent1 13 3 6" xfId="26136"/>
    <cellStyle name="40% - Accent1 13 3 7" xfId="26137"/>
    <cellStyle name="40% - Accent1 13 3 8" xfId="26138"/>
    <cellStyle name="40% - Accent1 13 3 9" xfId="26139"/>
    <cellStyle name="40% - Accent1 13 3_PNF Disclosure Summary 063011" xfId="26140"/>
    <cellStyle name="40% - Accent1 13 4" xfId="26141"/>
    <cellStyle name="40% - Accent1 13 4 10" xfId="26142"/>
    <cellStyle name="40% - Accent1 13 4 11" xfId="26143"/>
    <cellStyle name="40% - Accent1 13 4 12" xfId="26144"/>
    <cellStyle name="40% - Accent1 13 4 13" xfId="26145"/>
    <cellStyle name="40% - Accent1 13 4 14" xfId="26146"/>
    <cellStyle name="40% - Accent1 13 4 15" xfId="26147"/>
    <cellStyle name="40% - Accent1 13 4 16" xfId="26148"/>
    <cellStyle name="40% - Accent1 13 4 2" xfId="26149"/>
    <cellStyle name="40% - Accent1 13 4 2 10" xfId="26150"/>
    <cellStyle name="40% - Accent1 13 4 2 11" xfId="26151"/>
    <cellStyle name="40% - Accent1 13 4 2 12" xfId="26152"/>
    <cellStyle name="40% - Accent1 13 4 2 13" xfId="26153"/>
    <cellStyle name="40% - Accent1 13 4 2 14" xfId="26154"/>
    <cellStyle name="40% - Accent1 13 4 2 15" xfId="26155"/>
    <cellStyle name="40% - Accent1 13 4 2 2" xfId="26156"/>
    <cellStyle name="40% - Accent1 13 4 2 2 2" xfId="26157"/>
    <cellStyle name="40% - Accent1 13 4 2 2 2 2" xfId="26158"/>
    <cellStyle name="40% - Accent1 13 4 2 2 3" xfId="26159"/>
    <cellStyle name="40% - Accent1 13 4 2 3" xfId="26160"/>
    <cellStyle name="40% - Accent1 13 4 2 3 2" xfId="26161"/>
    <cellStyle name="40% - Accent1 13 4 2 3 2 2" xfId="26162"/>
    <cellStyle name="40% - Accent1 13 4 2 3 3" xfId="26163"/>
    <cellStyle name="40% - Accent1 13 4 2 4" xfId="26164"/>
    <cellStyle name="40% - Accent1 13 4 2 4 2" xfId="26165"/>
    <cellStyle name="40% - Accent1 13 4 2 5" xfId="26166"/>
    <cellStyle name="40% - Accent1 13 4 2 6" xfId="26167"/>
    <cellStyle name="40% - Accent1 13 4 2 7" xfId="26168"/>
    <cellStyle name="40% - Accent1 13 4 2 8" xfId="26169"/>
    <cellStyle name="40% - Accent1 13 4 2 9" xfId="26170"/>
    <cellStyle name="40% - Accent1 13 4 2_PNF Disclosure Summary 063011" xfId="26171"/>
    <cellStyle name="40% - Accent1 13 4 3" xfId="26172"/>
    <cellStyle name="40% - Accent1 13 4 3 2" xfId="26173"/>
    <cellStyle name="40% - Accent1 13 4 3 2 2" xfId="26174"/>
    <cellStyle name="40% - Accent1 13 4 3 3" xfId="26175"/>
    <cellStyle name="40% - Accent1 13 4 4" xfId="26176"/>
    <cellStyle name="40% - Accent1 13 4 4 2" xfId="26177"/>
    <cellStyle name="40% - Accent1 13 4 4 2 2" xfId="26178"/>
    <cellStyle name="40% - Accent1 13 4 4 3" xfId="26179"/>
    <cellStyle name="40% - Accent1 13 4 5" xfId="26180"/>
    <cellStyle name="40% - Accent1 13 4 5 2" xfId="26181"/>
    <cellStyle name="40% - Accent1 13 4 6" xfId="26182"/>
    <cellStyle name="40% - Accent1 13 4 7" xfId="26183"/>
    <cellStyle name="40% - Accent1 13 4 8" xfId="26184"/>
    <cellStyle name="40% - Accent1 13 4 9" xfId="26185"/>
    <cellStyle name="40% - Accent1 13 4_PNF Disclosure Summary 063011" xfId="26186"/>
    <cellStyle name="40% - Accent1 13 5" xfId="26187"/>
    <cellStyle name="40% - Accent1 13 5 10" xfId="26188"/>
    <cellStyle name="40% - Accent1 13 5 11" xfId="26189"/>
    <cellStyle name="40% - Accent1 13 5 12" xfId="26190"/>
    <cellStyle name="40% - Accent1 13 5 13" xfId="26191"/>
    <cellStyle name="40% - Accent1 13 5 14" xfId="26192"/>
    <cellStyle name="40% - Accent1 13 5 15" xfId="26193"/>
    <cellStyle name="40% - Accent1 13 5 16" xfId="26194"/>
    <cellStyle name="40% - Accent1 13 5 2" xfId="26195"/>
    <cellStyle name="40% - Accent1 13 5 2 10" xfId="26196"/>
    <cellStyle name="40% - Accent1 13 5 2 11" xfId="26197"/>
    <cellStyle name="40% - Accent1 13 5 2 12" xfId="26198"/>
    <cellStyle name="40% - Accent1 13 5 2 13" xfId="26199"/>
    <cellStyle name="40% - Accent1 13 5 2 14" xfId="26200"/>
    <cellStyle name="40% - Accent1 13 5 2 15" xfId="26201"/>
    <cellStyle name="40% - Accent1 13 5 2 2" xfId="26202"/>
    <cellStyle name="40% - Accent1 13 5 2 2 2" xfId="26203"/>
    <cellStyle name="40% - Accent1 13 5 2 2 2 2" xfId="26204"/>
    <cellStyle name="40% - Accent1 13 5 2 2 3" xfId="26205"/>
    <cellStyle name="40% - Accent1 13 5 2 3" xfId="26206"/>
    <cellStyle name="40% - Accent1 13 5 2 3 2" xfId="26207"/>
    <cellStyle name="40% - Accent1 13 5 2 3 2 2" xfId="26208"/>
    <cellStyle name="40% - Accent1 13 5 2 3 3" xfId="26209"/>
    <cellStyle name="40% - Accent1 13 5 2 4" xfId="26210"/>
    <cellStyle name="40% - Accent1 13 5 2 4 2" xfId="26211"/>
    <cellStyle name="40% - Accent1 13 5 2 5" xfId="26212"/>
    <cellStyle name="40% - Accent1 13 5 2 6" xfId="26213"/>
    <cellStyle name="40% - Accent1 13 5 2 7" xfId="26214"/>
    <cellStyle name="40% - Accent1 13 5 2 8" xfId="26215"/>
    <cellStyle name="40% - Accent1 13 5 2 9" xfId="26216"/>
    <cellStyle name="40% - Accent1 13 5 2_PNF Disclosure Summary 063011" xfId="26217"/>
    <cellStyle name="40% - Accent1 13 5 3" xfId="26218"/>
    <cellStyle name="40% - Accent1 13 5 3 2" xfId="26219"/>
    <cellStyle name="40% - Accent1 13 5 3 2 2" xfId="26220"/>
    <cellStyle name="40% - Accent1 13 5 3 3" xfId="26221"/>
    <cellStyle name="40% - Accent1 13 5 4" xfId="26222"/>
    <cellStyle name="40% - Accent1 13 5 4 2" xfId="26223"/>
    <cellStyle name="40% - Accent1 13 5 4 2 2" xfId="26224"/>
    <cellStyle name="40% - Accent1 13 5 4 3" xfId="26225"/>
    <cellStyle name="40% - Accent1 13 5 5" xfId="26226"/>
    <cellStyle name="40% - Accent1 13 5 5 2" xfId="26227"/>
    <cellStyle name="40% - Accent1 13 5 6" xfId="26228"/>
    <cellStyle name="40% - Accent1 13 5 7" xfId="26229"/>
    <cellStyle name="40% - Accent1 13 5 8" xfId="26230"/>
    <cellStyle name="40% - Accent1 13 5 9" xfId="26231"/>
    <cellStyle name="40% - Accent1 13 5_PNF Disclosure Summary 063011" xfId="26232"/>
    <cellStyle name="40% - Accent1 13 6" xfId="26233"/>
    <cellStyle name="40% - Accent1 13 6 10" xfId="26234"/>
    <cellStyle name="40% - Accent1 13 6 11" xfId="26235"/>
    <cellStyle name="40% - Accent1 13 6 12" xfId="26236"/>
    <cellStyle name="40% - Accent1 13 6 13" xfId="26237"/>
    <cellStyle name="40% - Accent1 13 6 14" xfId="26238"/>
    <cellStyle name="40% - Accent1 13 6 15" xfId="26239"/>
    <cellStyle name="40% - Accent1 13 6 16" xfId="26240"/>
    <cellStyle name="40% - Accent1 13 6 2" xfId="26241"/>
    <cellStyle name="40% - Accent1 13 6 2 10" xfId="26242"/>
    <cellStyle name="40% - Accent1 13 6 2 11" xfId="26243"/>
    <cellStyle name="40% - Accent1 13 6 2 12" xfId="26244"/>
    <cellStyle name="40% - Accent1 13 6 2 13" xfId="26245"/>
    <cellStyle name="40% - Accent1 13 6 2 14" xfId="26246"/>
    <cellStyle name="40% - Accent1 13 6 2 15" xfId="26247"/>
    <cellStyle name="40% - Accent1 13 6 2 2" xfId="26248"/>
    <cellStyle name="40% - Accent1 13 6 2 2 2" xfId="26249"/>
    <cellStyle name="40% - Accent1 13 6 2 2 2 2" xfId="26250"/>
    <cellStyle name="40% - Accent1 13 6 2 2 3" xfId="26251"/>
    <cellStyle name="40% - Accent1 13 6 2 3" xfId="26252"/>
    <cellStyle name="40% - Accent1 13 6 2 3 2" xfId="26253"/>
    <cellStyle name="40% - Accent1 13 6 2 3 2 2" xfId="26254"/>
    <cellStyle name="40% - Accent1 13 6 2 3 3" xfId="26255"/>
    <cellStyle name="40% - Accent1 13 6 2 4" xfId="26256"/>
    <cellStyle name="40% - Accent1 13 6 2 4 2" xfId="26257"/>
    <cellStyle name="40% - Accent1 13 6 2 5" xfId="26258"/>
    <cellStyle name="40% - Accent1 13 6 2 6" xfId="26259"/>
    <cellStyle name="40% - Accent1 13 6 2 7" xfId="26260"/>
    <cellStyle name="40% - Accent1 13 6 2 8" xfId="26261"/>
    <cellStyle name="40% - Accent1 13 6 2 9" xfId="26262"/>
    <cellStyle name="40% - Accent1 13 6 2_PNF Disclosure Summary 063011" xfId="26263"/>
    <cellStyle name="40% - Accent1 13 6 3" xfId="26264"/>
    <cellStyle name="40% - Accent1 13 6 3 2" xfId="26265"/>
    <cellStyle name="40% - Accent1 13 6 3 2 2" xfId="26266"/>
    <cellStyle name="40% - Accent1 13 6 3 3" xfId="26267"/>
    <cellStyle name="40% - Accent1 13 6 4" xfId="26268"/>
    <cellStyle name="40% - Accent1 13 6 4 2" xfId="26269"/>
    <cellStyle name="40% - Accent1 13 6 4 2 2" xfId="26270"/>
    <cellStyle name="40% - Accent1 13 6 4 3" xfId="26271"/>
    <cellStyle name="40% - Accent1 13 6 5" xfId="26272"/>
    <cellStyle name="40% - Accent1 13 6 5 2" xfId="26273"/>
    <cellStyle name="40% - Accent1 13 6 6" xfId="26274"/>
    <cellStyle name="40% - Accent1 13 6 7" xfId="26275"/>
    <cellStyle name="40% - Accent1 13 6 8" xfId="26276"/>
    <cellStyle name="40% - Accent1 13 6 9" xfId="26277"/>
    <cellStyle name="40% - Accent1 13 6_PNF Disclosure Summary 063011" xfId="26278"/>
    <cellStyle name="40% - Accent1 13 7" xfId="26279"/>
    <cellStyle name="40% - Accent1 13 7 10" xfId="26280"/>
    <cellStyle name="40% - Accent1 13 7 11" xfId="26281"/>
    <cellStyle name="40% - Accent1 13 7 12" xfId="26282"/>
    <cellStyle name="40% - Accent1 13 7 13" xfId="26283"/>
    <cellStyle name="40% - Accent1 13 7 14" xfId="26284"/>
    <cellStyle name="40% - Accent1 13 7 15" xfId="26285"/>
    <cellStyle name="40% - Accent1 13 7 16" xfId="26286"/>
    <cellStyle name="40% - Accent1 13 7 2" xfId="26287"/>
    <cellStyle name="40% - Accent1 13 7 2 10" xfId="26288"/>
    <cellStyle name="40% - Accent1 13 7 2 11" xfId="26289"/>
    <cellStyle name="40% - Accent1 13 7 2 12" xfId="26290"/>
    <cellStyle name="40% - Accent1 13 7 2 13" xfId="26291"/>
    <cellStyle name="40% - Accent1 13 7 2 14" xfId="26292"/>
    <cellStyle name="40% - Accent1 13 7 2 15" xfId="26293"/>
    <cellStyle name="40% - Accent1 13 7 2 2" xfId="26294"/>
    <cellStyle name="40% - Accent1 13 7 2 2 2" xfId="26295"/>
    <cellStyle name="40% - Accent1 13 7 2 2 2 2" xfId="26296"/>
    <cellStyle name="40% - Accent1 13 7 2 2 3" xfId="26297"/>
    <cellStyle name="40% - Accent1 13 7 2 3" xfId="26298"/>
    <cellStyle name="40% - Accent1 13 7 2 3 2" xfId="26299"/>
    <cellStyle name="40% - Accent1 13 7 2 3 2 2" xfId="26300"/>
    <cellStyle name="40% - Accent1 13 7 2 3 3" xfId="26301"/>
    <cellStyle name="40% - Accent1 13 7 2 4" xfId="26302"/>
    <cellStyle name="40% - Accent1 13 7 2 4 2" xfId="26303"/>
    <cellStyle name="40% - Accent1 13 7 2 5" xfId="26304"/>
    <cellStyle name="40% - Accent1 13 7 2 6" xfId="26305"/>
    <cellStyle name="40% - Accent1 13 7 2 7" xfId="26306"/>
    <cellStyle name="40% - Accent1 13 7 2 8" xfId="26307"/>
    <cellStyle name="40% - Accent1 13 7 2 9" xfId="26308"/>
    <cellStyle name="40% - Accent1 13 7 2_PNF Disclosure Summary 063011" xfId="26309"/>
    <cellStyle name="40% - Accent1 13 7 3" xfId="26310"/>
    <cellStyle name="40% - Accent1 13 7 3 2" xfId="26311"/>
    <cellStyle name="40% - Accent1 13 7 3 2 2" xfId="26312"/>
    <cellStyle name="40% - Accent1 13 7 3 3" xfId="26313"/>
    <cellStyle name="40% - Accent1 13 7 4" xfId="26314"/>
    <cellStyle name="40% - Accent1 13 7 4 2" xfId="26315"/>
    <cellStyle name="40% - Accent1 13 7 4 2 2" xfId="26316"/>
    <cellStyle name="40% - Accent1 13 7 4 3" xfId="26317"/>
    <cellStyle name="40% - Accent1 13 7 5" xfId="26318"/>
    <cellStyle name="40% - Accent1 13 7 5 2" xfId="26319"/>
    <cellStyle name="40% - Accent1 13 7 6" xfId="26320"/>
    <cellStyle name="40% - Accent1 13 7 7" xfId="26321"/>
    <cellStyle name="40% - Accent1 13 7 8" xfId="26322"/>
    <cellStyle name="40% - Accent1 13 7 9" xfId="26323"/>
    <cellStyle name="40% - Accent1 13 7_PNF Disclosure Summary 063011" xfId="26324"/>
    <cellStyle name="40% - Accent1 13 8" xfId="26325"/>
    <cellStyle name="40% - Accent1 13 8 10" xfId="26326"/>
    <cellStyle name="40% - Accent1 13 8 11" xfId="26327"/>
    <cellStyle name="40% - Accent1 13 8 12" xfId="26328"/>
    <cellStyle name="40% - Accent1 13 8 13" xfId="26329"/>
    <cellStyle name="40% - Accent1 13 8 14" xfId="26330"/>
    <cellStyle name="40% - Accent1 13 8 15" xfId="26331"/>
    <cellStyle name="40% - Accent1 13 8 2" xfId="26332"/>
    <cellStyle name="40% - Accent1 13 8 2 2" xfId="26333"/>
    <cellStyle name="40% - Accent1 13 8 2 2 2" xfId="26334"/>
    <cellStyle name="40% - Accent1 13 8 2 3" xfId="26335"/>
    <cellStyle name="40% - Accent1 13 8 3" xfId="26336"/>
    <cellStyle name="40% - Accent1 13 8 3 2" xfId="26337"/>
    <cellStyle name="40% - Accent1 13 8 3 2 2" xfId="26338"/>
    <cellStyle name="40% - Accent1 13 8 3 3" xfId="26339"/>
    <cellStyle name="40% - Accent1 13 8 4" xfId="26340"/>
    <cellStyle name="40% - Accent1 13 8 4 2" xfId="26341"/>
    <cellStyle name="40% - Accent1 13 8 5" xfId="26342"/>
    <cellStyle name="40% - Accent1 13 8 6" xfId="26343"/>
    <cellStyle name="40% - Accent1 13 8 7" xfId="26344"/>
    <cellStyle name="40% - Accent1 13 8 8" xfId="26345"/>
    <cellStyle name="40% - Accent1 13 8 9" xfId="26346"/>
    <cellStyle name="40% - Accent1 13 8_PNF Disclosure Summary 063011" xfId="26347"/>
    <cellStyle name="40% - Accent1 13 9" xfId="26348"/>
    <cellStyle name="40% - Accent1 13 9 2" xfId="26349"/>
    <cellStyle name="40% - Accent1 13 9 2 2" xfId="26350"/>
    <cellStyle name="40% - Accent1 13 9 3" xfId="26351"/>
    <cellStyle name="40% - Accent1 13_PNF Disclosure Summary 063011" xfId="26352"/>
    <cellStyle name="40% - Accent1 14" xfId="26353"/>
    <cellStyle name="40% - Accent1 14 10" xfId="26354"/>
    <cellStyle name="40% - Accent1 14 11" xfId="26355"/>
    <cellStyle name="40% - Accent1 14 12" xfId="26356"/>
    <cellStyle name="40% - Accent1 14 13" xfId="26357"/>
    <cellStyle name="40% - Accent1 14 14" xfId="26358"/>
    <cellStyle name="40% - Accent1 14 15" xfId="26359"/>
    <cellStyle name="40% - Accent1 14 16" xfId="26360"/>
    <cellStyle name="40% - Accent1 14 2" xfId="26361"/>
    <cellStyle name="40% - Accent1 14 2 10" xfId="26362"/>
    <cellStyle name="40% - Accent1 14 2 11" xfId="26363"/>
    <cellStyle name="40% - Accent1 14 2 12" xfId="26364"/>
    <cellStyle name="40% - Accent1 14 2 13" xfId="26365"/>
    <cellStyle name="40% - Accent1 14 2 14" xfId="26366"/>
    <cellStyle name="40% - Accent1 14 2 15" xfId="26367"/>
    <cellStyle name="40% - Accent1 14 2 2" xfId="26368"/>
    <cellStyle name="40% - Accent1 14 2 2 2" xfId="26369"/>
    <cellStyle name="40% - Accent1 14 2 2 2 2" xfId="26370"/>
    <cellStyle name="40% - Accent1 14 2 2 3" xfId="26371"/>
    <cellStyle name="40% - Accent1 14 2 3" xfId="26372"/>
    <cellStyle name="40% - Accent1 14 2 3 2" xfId="26373"/>
    <cellStyle name="40% - Accent1 14 2 3 2 2" xfId="26374"/>
    <cellStyle name="40% - Accent1 14 2 3 3" xfId="26375"/>
    <cellStyle name="40% - Accent1 14 2 4" xfId="26376"/>
    <cellStyle name="40% - Accent1 14 2 4 2" xfId="26377"/>
    <cellStyle name="40% - Accent1 14 2 5" xfId="26378"/>
    <cellStyle name="40% - Accent1 14 2 6" xfId="26379"/>
    <cellStyle name="40% - Accent1 14 2 7" xfId="26380"/>
    <cellStyle name="40% - Accent1 14 2 8" xfId="26381"/>
    <cellStyle name="40% - Accent1 14 2 9" xfId="26382"/>
    <cellStyle name="40% - Accent1 14 2_PNF Disclosure Summary 063011" xfId="26383"/>
    <cellStyle name="40% - Accent1 14 3" xfId="26384"/>
    <cellStyle name="40% - Accent1 14 3 2" xfId="26385"/>
    <cellStyle name="40% - Accent1 14 3 2 2" xfId="26386"/>
    <cellStyle name="40% - Accent1 14 3 3" xfId="26387"/>
    <cellStyle name="40% - Accent1 14 4" xfId="26388"/>
    <cellStyle name="40% - Accent1 14 4 2" xfId="26389"/>
    <cellStyle name="40% - Accent1 14 4 2 2" xfId="26390"/>
    <cellStyle name="40% - Accent1 14 4 3" xfId="26391"/>
    <cellStyle name="40% - Accent1 14 5" xfId="26392"/>
    <cellStyle name="40% - Accent1 14 5 2" xfId="26393"/>
    <cellStyle name="40% - Accent1 14 6" xfId="26394"/>
    <cellStyle name="40% - Accent1 14 7" xfId="26395"/>
    <cellStyle name="40% - Accent1 14 8" xfId="26396"/>
    <cellStyle name="40% - Accent1 14 9" xfId="26397"/>
    <cellStyle name="40% - Accent1 14_PNF Disclosure Summary 063011" xfId="26398"/>
    <cellStyle name="40% - Accent1 15" xfId="26399"/>
    <cellStyle name="40% - Accent1 15 10" xfId="26400"/>
    <cellStyle name="40% - Accent1 15 11" xfId="26401"/>
    <cellStyle name="40% - Accent1 15 12" xfId="26402"/>
    <cellStyle name="40% - Accent1 15 13" xfId="26403"/>
    <cellStyle name="40% - Accent1 15 14" xfId="26404"/>
    <cellStyle name="40% - Accent1 15 15" xfId="26405"/>
    <cellStyle name="40% - Accent1 15 16" xfId="26406"/>
    <cellStyle name="40% - Accent1 15 2" xfId="26407"/>
    <cellStyle name="40% - Accent1 15 2 10" xfId="26408"/>
    <cellStyle name="40% - Accent1 15 2 11" xfId="26409"/>
    <cellStyle name="40% - Accent1 15 2 12" xfId="26410"/>
    <cellStyle name="40% - Accent1 15 2 13" xfId="26411"/>
    <cellStyle name="40% - Accent1 15 2 14" xfId="26412"/>
    <cellStyle name="40% - Accent1 15 2 15" xfId="26413"/>
    <cellStyle name="40% - Accent1 15 2 2" xfId="26414"/>
    <cellStyle name="40% - Accent1 15 2 2 2" xfId="26415"/>
    <cellStyle name="40% - Accent1 15 2 2 2 2" xfId="26416"/>
    <cellStyle name="40% - Accent1 15 2 2 3" xfId="26417"/>
    <cellStyle name="40% - Accent1 15 2 3" xfId="26418"/>
    <cellStyle name="40% - Accent1 15 2 3 2" xfId="26419"/>
    <cellStyle name="40% - Accent1 15 2 3 2 2" xfId="26420"/>
    <cellStyle name="40% - Accent1 15 2 3 3" xfId="26421"/>
    <cellStyle name="40% - Accent1 15 2 4" xfId="26422"/>
    <cellStyle name="40% - Accent1 15 2 4 2" xfId="26423"/>
    <cellStyle name="40% - Accent1 15 2 5" xfId="26424"/>
    <cellStyle name="40% - Accent1 15 2 6" xfId="26425"/>
    <cellStyle name="40% - Accent1 15 2 7" xfId="26426"/>
    <cellStyle name="40% - Accent1 15 2 8" xfId="26427"/>
    <cellStyle name="40% - Accent1 15 2 9" xfId="26428"/>
    <cellStyle name="40% - Accent1 15 2_PNF Disclosure Summary 063011" xfId="26429"/>
    <cellStyle name="40% - Accent1 15 3" xfId="26430"/>
    <cellStyle name="40% - Accent1 15 3 2" xfId="26431"/>
    <cellStyle name="40% - Accent1 15 3 2 2" xfId="26432"/>
    <cellStyle name="40% - Accent1 15 3 3" xfId="26433"/>
    <cellStyle name="40% - Accent1 15 4" xfId="26434"/>
    <cellStyle name="40% - Accent1 15 4 2" xfId="26435"/>
    <cellStyle name="40% - Accent1 15 4 2 2" xfId="26436"/>
    <cellStyle name="40% - Accent1 15 4 3" xfId="26437"/>
    <cellStyle name="40% - Accent1 15 5" xfId="26438"/>
    <cellStyle name="40% - Accent1 15 5 2" xfId="26439"/>
    <cellStyle name="40% - Accent1 15 6" xfId="26440"/>
    <cellStyle name="40% - Accent1 15 7" xfId="26441"/>
    <cellStyle name="40% - Accent1 15 8" xfId="26442"/>
    <cellStyle name="40% - Accent1 15 9" xfId="26443"/>
    <cellStyle name="40% - Accent1 15_PNF Disclosure Summary 063011" xfId="26444"/>
    <cellStyle name="40% - Accent1 16" xfId="26445"/>
    <cellStyle name="40% - Accent1 16 10" xfId="26446"/>
    <cellStyle name="40% - Accent1 16 11" xfId="26447"/>
    <cellStyle name="40% - Accent1 16 12" xfId="26448"/>
    <cellStyle name="40% - Accent1 16 13" xfId="26449"/>
    <cellStyle name="40% - Accent1 16 14" xfId="26450"/>
    <cellStyle name="40% - Accent1 16 15" xfId="26451"/>
    <cellStyle name="40% - Accent1 16 16" xfId="26452"/>
    <cellStyle name="40% - Accent1 16 2" xfId="26453"/>
    <cellStyle name="40% - Accent1 16 2 10" xfId="26454"/>
    <cellStyle name="40% - Accent1 16 2 11" xfId="26455"/>
    <cellStyle name="40% - Accent1 16 2 12" xfId="26456"/>
    <cellStyle name="40% - Accent1 16 2 13" xfId="26457"/>
    <cellStyle name="40% - Accent1 16 2 14" xfId="26458"/>
    <cellStyle name="40% - Accent1 16 2 15" xfId="26459"/>
    <cellStyle name="40% - Accent1 16 2 2" xfId="26460"/>
    <cellStyle name="40% - Accent1 16 2 2 2" xfId="26461"/>
    <cellStyle name="40% - Accent1 16 2 2 2 2" xfId="26462"/>
    <cellStyle name="40% - Accent1 16 2 2 3" xfId="26463"/>
    <cellStyle name="40% - Accent1 16 2 3" xfId="26464"/>
    <cellStyle name="40% - Accent1 16 2 3 2" xfId="26465"/>
    <cellStyle name="40% - Accent1 16 2 3 2 2" xfId="26466"/>
    <cellStyle name="40% - Accent1 16 2 3 3" xfId="26467"/>
    <cellStyle name="40% - Accent1 16 2 4" xfId="26468"/>
    <cellStyle name="40% - Accent1 16 2 4 2" xfId="26469"/>
    <cellStyle name="40% - Accent1 16 2 5" xfId="26470"/>
    <cellStyle name="40% - Accent1 16 2 6" xfId="26471"/>
    <cellStyle name="40% - Accent1 16 2 7" xfId="26472"/>
    <cellStyle name="40% - Accent1 16 2 8" xfId="26473"/>
    <cellStyle name="40% - Accent1 16 2 9" xfId="26474"/>
    <cellStyle name="40% - Accent1 16 2_PNF Disclosure Summary 063011" xfId="26475"/>
    <cellStyle name="40% - Accent1 16 3" xfId="26476"/>
    <cellStyle name="40% - Accent1 16 3 2" xfId="26477"/>
    <cellStyle name="40% - Accent1 16 3 2 2" xfId="26478"/>
    <cellStyle name="40% - Accent1 16 3 3" xfId="26479"/>
    <cellStyle name="40% - Accent1 16 4" xfId="26480"/>
    <cellStyle name="40% - Accent1 16 4 2" xfId="26481"/>
    <cellStyle name="40% - Accent1 16 4 2 2" xfId="26482"/>
    <cellStyle name="40% - Accent1 16 4 3" xfId="26483"/>
    <cellStyle name="40% - Accent1 16 5" xfId="26484"/>
    <cellStyle name="40% - Accent1 16 5 2" xfId="26485"/>
    <cellStyle name="40% - Accent1 16 6" xfId="26486"/>
    <cellStyle name="40% - Accent1 16 7" xfId="26487"/>
    <cellStyle name="40% - Accent1 16 8" xfId="26488"/>
    <cellStyle name="40% - Accent1 16 9" xfId="26489"/>
    <cellStyle name="40% - Accent1 16_PNF Disclosure Summary 063011" xfId="26490"/>
    <cellStyle name="40% - Accent1 17" xfId="26491"/>
    <cellStyle name="40% - Accent1 17 10" xfId="26492"/>
    <cellStyle name="40% - Accent1 17 11" xfId="26493"/>
    <cellStyle name="40% - Accent1 17 12" xfId="26494"/>
    <cellStyle name="40% - Accent1 17 13" xfId="26495"/>
    <cellStyle name="40% - Accent1 17 14" xfId="26496"/>
    <cellStyle name="40% - Accent1 17 15" xfId="26497"/>
    <cellStyle name="40% - Accent1 17 16" xfId="26498"/>
    <cellStyle name="40% - Accent1 17 2" xfId="26499"/>
    <cellStyle name="40% - Accent1 17 2 10" xfId="26500"/>
    <cellStyle name="40% - Accent1 17 2 11" xfId="26501"/>
    <cellStyle name="40% - Accent1 17 2 12" xfId="26502"/>
    <cellStyle name="40% - Accent1 17 2 13" xfId="26503"/>
    <cellStyle name="40% - Accent1 17 2 14" xfId="26504"/>
    <cellStyle name="40% - Accent1 17 2 15" xfId="26505"/>
    <cellStyle name="40% - Accent1 17 2 2" xfId="26506"/>
    <cellStyle name="40% - Accent1 17 2 2 2" xfId="26507"/>
    <cellStyle name="40% - Accent1 17 2 2 2 2" xfId="26508"/>
    <cellStyle name="40% - Accent1 17 2 2 3" xfId="26509"/>
    <cellStyle name="40% - Accent1 17 2 3" xfId="26510"/>
    <cellStyle name="40% - Accent1 17 2 3 2" xfId="26511"/>
    <cellStyle name="40% - Accent1 17 2 3 2 2" xfId="26512"/>
    <cellStyle name="40% - Accent1 17 2 3 3" xfId="26513"/>
    <cellStyle name="40% - Accent1 17 2 4" xfId="26514"/>
    <cellStyle name="40% - Accent1 17 2 4 2" xfId="26515"/>
    <cellStyle name="40% - Accent1 17 2 5" xfId="26516"/>
    <cellStyle name="40% - Accent1 17 2 6" xfId="26517"/>
    <cellStyle name="40% - Accent1 17 2 7" xfId="26518"/>
    <cellStyle name="40% - Accent1 17 2 8" xfId="26519"/>
    <cellStyle name="40% - Accent1 17 2 9" xfId="26520"/>
    <cellStyle name="40% - Accent1 17 2_PNF Disclosure Summary 063011" xfId="26521"/>
    <cellStyle name="40% - Accent1 17 3" xfId="26522"/>
    <cellStyle name="40% - Accent1 17 3 2" xfId="26523"/>
    <cellStyle name="40% - Accent1 17 3 2 2" xfId="26524"/>
    <cellStyle name="40% - Accent1 17 3 3" xfId="26525"/>
    <cellStyle name="40% - Accent1 17 4" xfId="26526"/>
    <cellStyle name="40% - Accent1 17 4 2" xfId="26527"/>
    <cellStyle name="40% - Accent1 17 4 2 2" xfId="26528"/>
    <cellStyle name="40% - Accent1 17 4 3" xfId="26529"/>
    <cellStyle name="40% - Accent1 17 5" xfId="26530"/>
    <cellStyle name="40% - Accent1 17 5 2" xfId="26531"/>
    <cellStyle name="40% - Accent1 17 6" xfId="26532"/>
    <cellStyle name="40% - Accent1 17 7" xfId="26533"/>
    <cellStyle name="40% - Accent1 17 8" xfId="26534"/>
    <cellStyle name="40% - Accent1 17 9" xfId="26535"/>
    <cellStyle name="40% - Accent1 17_PNF Disclosure Summary 063011" xfId="26536"/>
    <cellStyle name="40% - Accent1 18" xfId="26537"/>
    <cellStyle name="40% - Accent1 18 10" xfId="26538"/>
    <cellStyle name="40% - Accent1 18 11" xfId="26539"/>
    <cellStyle name="40% - Accent1 18 12" xfId="26540"/>
    <cellStyle name="40% - Accent1 18 13" xfId="26541"/>
    <cellStyle name="40% - Accent1 18 14" xfId="26542"/>
    <cellStyle name="40% - Accent1 18 15" xfId="26543"/>
    <cellStyle name="40% - Accent1 18 16" xfId="26544"/>
    <cellStyle name="40% - Accent1 18 2" xfId="26545"/>
    <cellStyle name="40% - Accent1 18 2 10" xfId="26546"/>
    <cellStyle name="40% - Accent1 18 2 11" xfId="26547"/>
    <cellStyle name="40% - Accent1 18 2 12" xfId="26548"/>
    <cellStyle name="40% - Accent1 18 2 13" xfId="26549"/>
    <cellStyle name="40% - Accent1 18 2 14" xfId="26550"/>
    <cellStyle name="40% - Accent1 18 2 15" xfId="26551"/>
    <cellStyle name="40% - Accent1 18 2 2" xfId="26552"/>
    <cellStyle name="40% - Accent1 18 2 2 2" xfId="26553"/>
    <cellStyle name="40% - Accent1 18 2 2 2 2" xfId="26554"/>
    <cellStyle name="40% - Accent1 18 2 2 3" xfId="26555"/>
    <cellStyle name="40% - Accent1 18 2 3" xfId="26556"/>
    <cellStyle name="40% - Accent1 18 2 3 2" xfId="26557"/>
    <cellStyle name="40% - Accent1 18 2 3 2 2" xfId="26558"/>
    <cellStyle name="40% - Accent1 18 2 3 3" xfId="26559"/>
    <cellStyle name="40% - Accent1 18 2 4" xfId="26560"/>
    <cellStyle name="40% - Accent1 18 2 4 2" xfId="26561"/>
    <cellStyle name="40% - Accent1 18 2 5" xfId="26562"/>
    <cellStyle name="40% - Accent1 18 2 6" xfId="26563"/>
    <cellStyle name="40% - Accent1 18 2 7" xfId="26564"/>
    <cellStyle name="40% - Accent1 18 2 8" xfId="26565"/>
    <cellStyle name="40% - Accent1 18 2 9" xfId="26566"/>
    <cellStyle name="40% - Accent1 18 2_PNF Disclosure Summary 063011" xfId="26567"/>
    <cellStyle name="40% - Accent1 18 3" xfId="26568"/>
    <cellStyle name="40% - Accent1 18 3 2" xfId="26569"/>
    <cellStyle name="40% - Accent1 18 3 2 2" xfId="26570"/>
    <cellStyle name="40% - Accent1 18 3 3" xfId="26571"/>
    <cellStyle name="40% - Accent1 18 4" xfId="26572"/>
    <cellStyle name="40% - Accent1 18 4 2" xfId="26573"/>
    <cellStyle name="40% - Accent1 18 4 2 2" xfId="26574"/>
    <cellStyle name="40% - Accent1 18 4 3" xfId="26575"/>
    <cellStyle name="40% - Accent1 18 5" xfId="26576"/>
    <cellStyle name="40% - Accent1 18 5 2" xfId="26577"/>
    <cellStyle name="40% - Accent1 18 6" xfId="26578"/>
    <cellStyle name="40% - Accent1 18 7" xfId="26579"/>
    <cellStyle name="40% - Accent1 18 8" xfId="26580"/>
    <cellStyle name="40% - Accent1 18 9" xfId="26581"/>
    <cellStyle name="40% - Accent1 18_PNF Disclosure Summary 063011" xfId="26582"/>
    <cellStyle name="40% - Accent1 19" xfId="26583"/>
    <cellStyle name="40% - Accent1 19 10" xfId="26584"/>
    <cellStyle name="40% - Accent1 19 11" xfId="26585"/>
    <cellStyle name="40% - Accent1 19 12" xfId="26586"/>
    <cellStyle name="40% - Accent1 19 13" xfId="26587"/>
    <cellStyle name="40% - Accent1 19 14" xfId="26588"/>
    <cellStyle name="40% - Accent1 19 15" xfId="26589"/>
    <cellStyle name="40% - Accent1 19 16" xfId="26590"/>
    <cellStyle name="40% - Accent1 19 2" xfId="26591"/>
    <cellStyle name="40% - Accent1 19 2 10" xfId="26592"/>
    <cellStyle name="40% - Accent1 19 2 11" xfId="26593"/>
    <cellStyle name="40% - Accent1 19 2 12" xfId="26594"/>
    <cellStyle name="40% - Accent1 19 2 13" xfId="26595"/>
    <cellStyle name="40% - Accent1 19 2 14" xfId="26596"/>
    <cellStyle name="40% - Accent1 19 2 15" xfId="26597"/>
    <cellStyle name="40% - Accent1 19 2 2" xfId="26598"/>
    <cellStyle name="40% - Accent1 19 2 2 2" xfId="26599"/>
    <cellStyle name="40% - Accent1 19 2 2 2 2" xfId="26600"/>
    <cellStyle name="40% - Accent1 19 2 2 3" xfId="26601"/>
    <cellStyle name="40% - Accent1 19 2 3" xfId="26602"/>
    <cellStyle name="40% - Accent1 19 2 3 2" xfId="26603"/>
    <cellStyle name="40% - Accent1 19 2 3 2 2" xfId="26604"/>
    <cellStyle name="40% - Accent1 19 2 3 3" xfId="26605"/>
    <cellStyle name="40% - Accent1 19 2 4" xfId="26606"/>
    <cellStyle name="40% - Accent1 19 2 4 2" xfId="26607"/>
    <cellStyle name="40% - Accent1 19 2 5" xfId="26608"/>
    <cellStyle name="40% - Accent1 19 2 6" xfId="26609"/>
    <cellStyle name="40% - Accent1 19 2 7" xfId="26610"/>
    <cellStyle name="40% - Accent1 19 2 8" xfId="26611"/>
    <cellStyle name="40% - Accent1 19 2 9" xfId="26612"/>
    <cellStyle name="40% - Accent1 19 2_PNF Disclosure Summary 063011" xfId="26613"/>
    <cellStyle name="40% - Accent1 19 3" xfId="26614"/>
    <cellStyle name="40% - Accent1 19 3 2" xfId="26615"/>
    <cellStyle name="40% - Accent1 19 3 2 2" xfId="26616"/>
    <cellStyle name="40% - Accent1 19 3 3" xfId="26617"/>
    <cellStyle name="40% - Accent1 19 4" xfId="26618"/>
    <cellStyle name="40% - Accent1 19 4 2" xfId="26619"/>
    <cellStyle name="40% - Accent1 19 4 2 2" xfId="26620"/>
    <cellStyle name="40% - Accent1 19 4 3" xfId="26621"/>
    <cellStyle name="40% - Accent1 19 5" xfId="26622"/>
    <cellStyle name="40% - Accent1 19 5 2" xfId="26623"/>
    <cellStyle name="40% - Accent1 19 6" xfId="26624"/>
    <cellStyle name="40% - Accent1 19 7" xfId="26625"/>
    <cellStyle name="40% - Accent1 19 8" xfId="26626"/>
    <cellStyle name="40% - Accent1 19 9" xfId="26627"/>
    <cellStyle name="40% - Accent1 19_PNF Disclosure Summary 063011" xfId="26628"/>
    <cellStyle name="40% - Accent1 2" xfId="26629"/>
    <cellStyle name="40% - Accent1 2 10" xfId="26630"/>
    <cellStyle name="40% - Accent1 2 10 2" xfId="26631"/>
    <cellStyle name="40% - Accent1 2 10 2 2" xfId="26632"/>
    <cellStyle name="40% - Accent1 2 10 3" xfId="26633"/>
    <cellStyle name="40% - Accent1 2 11" xfId="26634"/>
    <cellStyle name="40% - Accent1 2 11 2" xfId="26635"/>
    <cellStyle name="40% - Accent1 2 12" xfId="26636"/>
    <cellStyle name="40% - Accent1 2 13" xfId="26637"/>
    <cellStyle name="40% - Accent1 2 14" xfId="26638"/>
    <cellStyle name="40% - Accent1 2 15" xfId="26639"/>
    <cellStyle name="40% - Accent1 2 16" xfId="26640"/>
    <cellStyle name="40% - Accent1 2 17" xfId="26641"/>
    <cellStyle name="40% - Accent1 2 18" xfId="26642"/>
    <cellStyle name="40% - Accent1 2 19" xfId="26643"/>
    <cellStyle name="40% - Accent1 2 2" xfId="26644"/>
    <cellStyle name="40% - Accent1 2 2 10" xfId="26645"/>
    <cellStyle name="40% - Accent1 2 2 11" xfId="26646"/>
    <cellStyle name="40% - Accent1 2 2 12" xfId="26647"/>
    <cellStyle name="40% - Accent1 2 2 13" xfId="26648"/>
    <cellStyle name="40% - Accent1 2 2 14" xfId="26649"/>
    <cellStyle name="40% - Accent1 2 2 15" xfId="26650"/>
    <cellStyle name="40% - Accent1 2 2 16" xfId="26651"/>
    <cellStyle name="40% - Accent1 2 2 2" xfId="26652"/>
    <cellStyle name="40% - Accent1 2 2 2 10" xfId="26653"/>
    <cellStyle name="40% - Accent1 2 2 2 11" xfId="26654"/>
    <cellStyle name="40% - Accent1 2 2 2 12" xfId="26655"/>
    <cellStyle name="40% - Accent1 2 2 2 13" xfId="26656"/>
    <cellStyle name="40% - Accent1 2 2 2 14" xfId="26657"/>
    <cellStyle name="40% - Accent1 2 2 2 15" xfId="26658"/>
    <cellStyle name="40% - Accent1 2 2 2 2" xfId="26659"/>
    <cellStyle name="40% - Accent1 2 2 2 2 2" xfId="26660"/>
    <cellStyle name="40% - Accent1 2 2 2 2 2 2" xfId="26661"/>
    <cellStyle name="40% - Accent1 2 2 2 2 3" xfId="26662"/>
    <cellStyle name="40% - Accent1 2 2 2 3" xfId="26663"/>
    <cellStyle name="40% - Accent1 2 2 2 3 2" xfId="26664"/>
    <cellStyle name="40% - Accent1 2 2 2 3 2 2" xfId="26665"/>
    <cellStyle name="40% - Accent1 2 2 2 3 3" xfId="26666"/>
    <cellStyle name="40% - Accent1 2 2 2 4" xfId="26667"/>
    <cellStyle name="40% - Accent1 2 2 2 4 2" xfId="26668"/>
    <cellStyle name="40% - Accent1 2 2 2 5" xfId="26669"/>
    <cellStyle name="40% - Accent1 2 2 2 6" xfId="26670"/>
    <cellStyle name="40% - Accent1 2 2 2 7" xfId="26671"/>
    <cellStyle name="40% - Accent1 2 2 2 8" xfId="26672"/>
    <cellStyle name="40% - Accent1 2 2 2 9" xfId="26673"/>
    <cellStyle name="40% - Accent1 2 2 2_PNF Disclosure Summary 063011" xfId="26674"/>
    <cellStyle name="40% - Accent1 2 2 3" xfId="26675"/>
    <cellStyle name="40% - Accent1 2 2 3 2" xfId="26676"/>
    <cellStyle name="40% - Accent1 2 2 3 2 2" xfId="26677"/>
    <cellStyle name="40% - Accent1 2 2 3 3" xfId="26678"/>
    <cellStyle name="40% - Accent1 2 2 4" xfId="26679"/>
    <cellStyle name="40% - Accent1 2 2 4 2" xfId="26680"/>
    <cellStyle name="40% - Accent1 2 2 4 2 2" xfId="26681"/>
    <cellStyle name="40% - Accent1 2 2 4 3" xfId="26682"/>
    <cellStyle name="40% - Accent1 2 2 5" xfId="26683"/>
    <cellStyle name="40% - Accent1 2 2 5 2" xfId="26684"/>
    <cellStyle name="40% - Accent1 2 2 6" xfId="26685"/>
    <cellStyle name="40% - Accent1 2 2 7" xfId="26686"/>
    <cellStyle name="40% - Accent1 2 2 8" xfId="26687"/>
    <cellStyle name="40% - Accent1 2 2 9" xfId="26688"/>
    <cellStyle name="40% - Accent1 2 2_PNF Disclosure Summary 063011" xfId="26689"/>
    <cellStyle name="40% - Accent1 2 20" xfId="26690"/>
    <cellStyle name="40% - Accent1 2 21" xfId="26691"/>
    <cellStyle name="40% - Accent1 2 22" xfId="26692"/>
    <cellStyle name="40% - Accent1 2 3" xfId="26693"/>
    <cellStyle name="40% - Accent1 2 3 10" xfId="26694"/>
    <cellStyle name="40% - Accent1 2 3 11" xfId="26695"/>
    <cellStyle name="40% - Accent1 2 3 12" xfId="26696"/>
    <cellStyle name="40% - Accent1 2 3 13" xfId="26697"/>
    <cellStyle name="40% - Accent1 2 3 14" xfId="26698"/>
    <cellStyle name="40% - Accent1 2 3 15" xfId="26699"/>
    <cellStyle name="40% - Accent1 2 3 16" xfId="26700"/>
    <cellStyle name="40% - Accent1 2 3 2" xfId="26701"/>
    <cellStyle name="40% - Accent1 2 3 2 10" xfId="26702"/>
    <cellStyle name="40% - Accent1 2 3 2 11" xfId="26703"/>
    <cellStyle name="40% - Accent1 2 3 2 12" xfId="26704"/>
    <cellStyle name="40% - Accent1 2 3 2 13" xfId="26705"/>
    <cellStyle name="40% - Accent1 2 3 2 14" xfId="26706"/>
    <cellStyle name="40% - Accent1 2 3 2 15" xfId="26707"/>
    <cellStyle name="40% - Accent1 2 3 2 2" xfId="26708"/>
    <cellStyle name="40% - Accent1 2 3 2 2 2" xfId="26709"/>
    <cellStyle name="40% - Accent1 2 3 2 2 2 2" xfId="26710"/>
    <cellStyle name="40% - Accent1 2 3 2 2 3" xfId="26711"/>
    <cellStyle name="40% - Accent1 2 3 2 3" xfId="26712"/>
    <cellStyle name="40% - Accent1 2 3 2 3 2" xfId="26713"/>
    <cellStyle name="40% - Accent1 2 3 2 3 2 2" xfId="26714"/>
    <cellStyle name="40% - Accent1 2 3 2 3 3" xfId="26715"/>
    <cellStyle name="40% - Accent1 2 3 2 4" xfId="26716"/>
    <cellStyle name="40% - Accent1 2 3 2 4 2" xfId="26717"/>
    <cellStyle name="40% - Accent1 2 3 2 5" xfId="26718"/>
    <cellStyle name="40% - Accent1 2 3 2 6" xfId="26719"/>
    <cellStyle name="40% - Accent1 2 3 2 7" xfId="26720"/>
    <cellStyle name="40% - Accent1 2 3 2 8" xfId="26721"/>
    <cellStyle name="40% - Accent1 2 3 2 9" xfId="26722"/>
    <cellStyle name="40% - Accent1 2 3 2_PNF Disclosure Summary 063011" xfId="26723"/>
    <cellStyle name="40% - Accent1 2 3 3" xfId="26724"/>
    <cellStyle name="40% - Accent1 2 3 3 2" xfId="26725"/>
    <cellStyle name="40% - Accent1 2 3 3 2 2" xfId="26726"/>
    <cellStyle name="40% - Accent1 2 3 3 3" xfId="26727"/>
    <cellStyle name="40% - Accent1 2 3 4" xfId="26728"/>
    <cellStyle name="40% - Accent1 2 3 4 2" xfId="26729"/>
    <cellStyle name="40% - Accent1 2 3 4 2 2" xfId="26730"/>
    <cellStyle name="40% - Accent1 2 3 4 3" xfId="26731"/>
    <cellStyle name="40% - Accent1 2 3 5" xfId="26732"/>
    <cellStyle name="40% - Accent1 2 3 5 2" xfId="26733"/>
    <cellStyle name="40% - Accent1 2 3 6" xfId="26734"/>
    <cellStyle name="40% - Accent1 2 3 7" xfId="26735"/>
    <cellStyle name="40% - Accent1 2 3 8" xfId="26736"/>
    <cellStyle name="40% - Accent1 2 3 9" xfId="26737"/>
    <cellStyle name="40% - Accent1 2 3_PNF Disclosure Summary 063011" xfId="26738"/>
    <cellStyle name="40% - Accent1 2 4" xfId="26739"/>
    <cellStyle name="40% - Accent1 2 4 10" xfId="26740"/>
    <cellStyle name="40% - Accent1 2 4 11" xfId="26741"/>
    <cellStyle name="40% - Accent1 2 4 12" xfId="26742"/>
    <cellStyle name="40% - Accent1 2 4 13" xfId="26743"/>
    <cellStyle name="40% - Accent1 2 4 14" xfId="26744"/>
    <cellStyle name="40% - Accent1 2 4 15" xfId="26745"/>
    <cellStyle name="40% - Accent1 2 4 16" xfId="26746"/>
    <cellStyle name="40% - Accent1 2 4 2" xfId="26747"/>
    <cellStyle name="40% - Accent1 2 4 2 10" xfId="26748"/>
    <cellStyle name="40% - Accent1 2 4 2 11" xfId="26749"/>
    <cellStyle name="40% - Accent1 2 4 2 12" xfId="26750"/>
    <cellStyle name="40% - Accent1 2 4 2 13" xfId="26751"/>
    <cellStyle name="40% - Accent1 2 4 2 14" xfId="26752"/>
    <cellStyle name="40% - Accent1 2 4 2 15" xfId="26753"/>
    <cellStyle name="40% - Accent1 2 4 2 2" xfId="26754"/>
    <cellStyle name="40% - Accent1 2 4 2 2 2" xfId="26755"/>
    <cellStyle name="40% - Accent1 2 4 2 2 2 2" xfId="26756"/>
    <cellStyle name="40% - Accent1 2 4 2 2 3" xfId="26757"/>
    <cellStyle name="40% - Accent1 2 4 2 3" xfId="26758"/>
    <cellStyle name="40% - Accent1 2 4 2 3 2" xfId="26759"/>
    <cellStyle name="40% - Accent1 2 4 2 3 2 2" xfId="26760"/>
    <cellStyle name="40% - Accent1 2 4 2 3 3" xfId="26761"/>
    <cellStyle name="40% - Accent1 2 4 2 4" xfId="26762"/>
    <cellStyle name="40% - Accent1 2 4 2 4 2" xfId="26763"/>
    <cellStyle name="40% - Accent1 2 4 2 5" xfId="26764"/>
    <cellStyle name="40% - Accent1 2 4 2 6" xfId="26765"/>
    <cellStyle name="40% - Accent1 2 4 2 7" xfId="26766"/>
    <cellStyle name="40% - Accent1 2 4 2 8" xfId="26767"/>
    <cellStyle name="40% - Accent1 2 4 2 9" xfId="26768"/>
    <cellStyle name="40% - Accent1 2 4 2_PNF Disclosure Summary 063011" xfId="26769"/>
    <cellStyle name="40% - Accent1 2 4 3" xfId="26770"/>
    <cellStyle name="40% - Accent1 2 4 3 2" xfId="26771"/>
    <cellStyle name="40% - Accent1 2 4 3 2 2" xfId="26772"/>
    <cellStyle name="40% - Accent1 2 4 3 3" xfId="26773"/>
    <cellStyle name="40% - Accent1 2 4 4" xfId="26774"/>
    <cellStyle name="40% - Accent1 2 4 4 2" xfId="26775"/>
    <cellStyle name="40% - Accent1 2 4 4 2 2" xfId="26776"/>
    <cellStyle name="40% - Accent1 2 4 4 3" xfId="26777"/>
    <cellStyle name="40% - Accent1 2 4 5" xfId="26778"/>
    <cellStyle name="40% - Accent1 2 4 5 2" xfId="26779"/>
    <cellStyle name="40% - Accent1 2 4 6" xfId="26780"/>
    <cellStyle name="40% - Accent1 2 4 7" xfId="26781"/>
    <cellStyle name="40% - Accent1 2 4 8" xfId="26782"/>
    <cellStyle name="40% - Accent1 2 4 9" xfId="26783"/>
    <cellStyle name="40% - Accent1 2 4_PNF Disclosure Summary 063011" xfId="26784"/>
    <cellStyle name="40% - Accent1 2 5" xfId="26785"/>
    <cellStyle name="40% - Accent1 2 5 10" xfId="26786"/>
    <cellStyle name="40% - Accent1 2 5 11" xfId="26787"/>
    <cellStyle name="40% - Accent1 2 5 12" xfId="26788"/>
    <cellStyle name="40% - Accent1 2 5 13" xfId="26789"/>
    <cellStyle name="40% - Accent1 2 5 14" xfId="26790"/>
    <cellStyle name="40% - Accent1 2 5 15" xfId="26791"/>
    <cellStyle name="40% - Accent1 2 5 16" xfId="26792"/>
    <cellStyle name="40% - Accent1 2 5 2" xfId="26793"/>
    <cellStyle name="40% - Accent1 2 5 2 10" xfId="26794"/>
    <cellStyle name="40% - Accent1 2 5 2 11" xfId="26795"/>
    <cellStyle name="40% - Accent1 2 5 2 12" xfId="26796"/>
    <cellStyle name="40% - Accent1 2 5 2 13" xfId="26797"/>
    <cellStyle name="40% - Accent1 2 5 2 14" xfId="26798"/>
    <cellStyle name="40% - Accent1 2 5 2 15" xfId="26799"/>
    <cellStyle name="40% - Accent1 2 5 2 2" xfId="26800"/>
    <cellStyle name="40% - Accent1 2 5 2 2 2" xfId="26801"/>
    <cellStyle name="40% - Accent1 2 5 2 2 2 2" xfId="26802"/>
    <cellStyle name="40% - Accent1 2 5 2 2 3" xfId="26803"/>
    <cellStyle name="40% - Accent1 2 5 2 3" xfId="26804"/>
    <cellStyle name="40% - Accent1 2 5 2 3 2" xfId="26805"/>
    <cellStyle name="40% - Accent1 2 5 2 3 2 2" xfId="26806"/>
    <cellStyle name="40% - Accent1 2 5 2 3 3" xfId="26807"/>
    <cellStyle name="40% - Accent1 2 5 2 4" xfId="26808"/>
    <cellStyle name="40% - Accent1 2 5 2 4 2" xfId="26809"/>
    <cellStyle name="40% - Accent1 2 5 2 5" xfId="26810"/>
    <cellStyle name="40% - Accent1 2 5 2 6" xfId="26811"/>
    <cellStyle name="40% - Accent1 2 5 2 7" xfId="26812"/>
    <cellStyle name="40% - Accent1 2 5 2 8" xfId="26813"/>
    <cellStyle name="40% - Accent1 2 5 2 9" xfId="26814"/>
    <cellStyle name="40% - Accent1 2 5 2_PNF Disclosure Summary 063011" xfId="26815"/>
    <cellStyle name="40% - Accent1 2 5 3" xfId="26816"/>
    <cellStyle name="40% - Accent1 2 5 3 2" xfId="26817"/>
    <cellStyle name="40% - Accent1 2 5 3 2 2" xfId="26818"/>
    <cellStyle name="40% - Accent1 2 5 3 3" xfId="26819"/>
    <cellStyle name="40% - Accent1 2 5 4" xfId="26820"/>
    <cellStyle name="40% - Accent1 2 5 4 2" xfId="26821"/>
    <cellStyle name="40% - Accent1 2 5 4 2 2" xfId="26822"/>
    <cellStyle name="40% - Accent1 2 5 4 3" xfId="26823"/>
    <cellStyle name="40% - Accent1 2 5 5" xfId="26824"/>
    <cellStyle name="40% - Accent1 2 5 5 2" xfId="26825"/>
    <cellStyle name="40% - Accent1 2 5 6" xfId="26826"/>
    <cellStyle name="40% - Accent1 2 5 7" xfId="26827"/>
    <cellStyle name="40% - Accent1 2 5 8" xfId="26828"/>
    <cellStyle name="40% - Accent1 2 5 9" xfId="26829"/>
    <cellStyle name="40% - Accent1 2 5_PNF Disclosure Summary 063011" xfId="26830"/>
    <cellStyle name="40% - Accent1 2 6" xfId="26831"/>
    <cellStyle name="40% - Accent1 2 6 10" xfId="26832"/>
    <cellStyle name="40% - Accent1 2 6 11" xfId="26833"/>
    <cellStyle name="40% - Accent1 2 6 12" xfId="26834"/>
    <cellStyle name="40% - Accent1 2 6 13" xfId="26835"/>
    <cellStyle name="40% - Accent1 2 6 14" xfId="26836"/>
    <cellStyle name="40% - Accent1 2 6 15" xfId="26837"/>
    <cellStyle name="40% - Accent1 2 6 16" xfId="26838"/>
    <cellStyle name="40% - Accent1 2 6 2" xfId="26839"/>
    <cellStyle name="40% - Accent1 2 6 2 10" xfId="26840"/>
    <cellStyle name="40% - Accent1 2 6 2 11" xfId="26841"/>
    <cellStyle name="40% - Accent1 2 6 2 12" xfId="26842"/>
    <cellStyle name="40% - Accent1 2 6 2 13" xfId="26843"/>
    <cellStyle name="40% - Accent1 2 6 2 14" xfId="26844"/>
    <cellStyle name="40% - Accent1 2 6 2 15" xfId="26845"/>
    <cellStyle name="40% - Accent1 2 6 2 2" xfId="26846"/>
    <cellStyle name="40% - Accent1 2 6 2 2 2" xfId="26847"/>
    <cellStyle name="40% - Accent1 2 6 2 2 2 2" xfId="26848"/>
    <cellStyle name="40% - Accent1 2 6 2 2 3" xfId="26849"/>
    <cellStyle name="40% - Accent1 2 6 2 3" xfId="26850"/>
    <cellStyle name="40% - Accent1 2 6 2 3 2" xfId="26851"/>
    <cellStyle name="40% - Accent1 2 6 2 3 2 2" xfId="26852"/>
    <cellStyle name="40% - Accent1 2 6 2 3 3" xfId="26853"/>
    <cellStyle name="40% - Accent1 2 6 2 4" xfId="26854"/>
    <cellStyle name="40% - Accent1 2 6 2 4 2" xfId="26855"/>
    <cellStyle name="40% - Accent1 2 6 2 5" xfId="26856"/>
    <cellStyle name="40% - Accent1 2 6 2 6" xfId="26857"/>
    <cellStyle name="40% - Accent1 2 6 2 7" xfId="26858"/>
    <cellStyle name="40% - Accent1 2 6 2 8" xfId="26859"/>
    <cellStyle name="40% - Accent1 2 6 2 9" xfId="26860"/>
    <cellStyle name="40% - Accent1 2 6 2_PNF Disclosure Summary 063011" xfId="26861"/>
    <cellStyle name="40% - Accent1 2 6 3" xfId="26862"/>
    <cellStyle name="40% - Accent1 2 6 3 2" xfId="26863"/>
    <cellStyle name="40% - Accent1 2 6 3 2 2" xfId="26864"/>
    <cellStyle name="40% - Accent1 2 6 3 3" xfId="26865"/>
    <cellStyle name="40% - Accent1 2 6 4" xfId="26866"/>
    <cellStyle name="40% - Accent1 2 6 4 2" xfId="26867"/>
    <cellStyle name="40% - Accent1 2 6 4 2 2" xfId="26868"/>
    <cellStyle name="40% - Accent1 2 6 4 3" xfId="26869"/>
    <cellStyle name="40% - Accent1 2 6 5" xfId="26870"/>
    <cellStyle name="40% - Accent1 2 6 5 2" xfId="26871"/>
    <cellStyle name="40% - Accent1 2 6 6" xfId="26872"/>
    <cellStyle name="40% - Accent1 2 6 7" xfId="26873"/>
    <cellStyle name="40% - Accent1 2 6 8" xfId="26874"/>
    <cellStyle name="40% - Accent1 2 6 9" xfId="26875"/>
    <cellStyle name="40% - Accent1 2 6_PNF Disclosure Summary 063011" xfId="26876"/>
    <cellStyle name="40% - Accent1 2 7" xfId="26877"/>
    <cellStyle name="40% - Accent1 2 7 10" xfId="26878"/>
    <cellStyle name="40% - Accent1 2 7 11" xfId="26879"/>
    <cellStyle name="40% - Accent1 2 7 12" xfId="26880"/>
    <cellStyle name="40% - Accent1 2 7 13" xfId="26881"/>
    <cellStyle name="40% - Accent1 2 7 14" xfId="26882"/>
    <cellStyle name="40% - Accent1 2 7 15" xfId="26883"/>
    <cellStyle name="40% - Accent1 2 7 16" xfId="26884"/>
    <cellStyle name="40% - Accent1 2 7 2" xfId="26885"/>
    <cellStyle name="40% - Accent1 2 7 2 10" xfId="26886"/>
    <cellStyle name="40% - Accent1 2 7 2 11" xfId="26887"/>
    <cellStyle name="40% - Accent1 2 7 2 12" xfId="26888"/>
    <cellStyle name="40% - Accent1 2 7 2 13" xfId="26889"/>
    <cellStyle name="40% - Accent1 2 7 2 14" xfId="26890"/>
    <cellStyle name="40% - Accent1 2 7 2 15" xfId="26891"/>
    <cellStyle name="40% - Accent1 2 7 2 2" xfId="26892"/>
    <cellStyle name="40% - Accent1 2 7 2 2 2" xfId="26893"/>
    <cellStyle name="40% - Accent1 2 7 2 2 2 2" xfId="26894"/>
    <cellStyle name="40% - Accent1 2 7 2 2 3" xfId="26895"/>
    <cellStyle name="40% - Accent1 2 7 2 3" xfId="26896"/>
    <cellStyle name="40% - Accent1 2 7 2 3 2" xfId="26897"/>
    <cellStyle name="40% - Accent1 2 7 2 3 2 2" xfId="26898"/>
    <cellStyle name="40% - Accent1 2 7 2 3 3" xfId="26899"/>
    <cellStyle name="40% - Accent1 2 7 2 4" xfId="26900"/>
    <cellStyle name="40% - Accent1 2 7 2 4 2" xfId="26901"/>
    <cellStyle name="40% - Accent1 2 7 2 5" xfId="26902"/>
    <cellStyle name="40% - Accent1 2 7 2 6" xfId="26903"/>
    <cellStyle name="40% - Accent1 2 7 2 7" xfId="26904"/>
    <cellStyle name="40% - Accent1 2 7 2 8" xfId="26905"/>
    <cellStyle name="40% - Accent1 2 7 2 9" xfId="26906"/>
    <cellStyle name="40% - Accent1 2 7 2_PNF Disclosure Summary 063011" xfId="26907"/>
    <cellStyle name="40% - Accent1 2 7 3" xfId="26908"/>
    <cellStyle name="40% - Accent1 2 7 3 2" xfId="26909"/>
    <cellStyle name="40% - Accent1 2 7 3 2 2" xfId="26910"/>
    <cellStyle name="40% - Accent1 2 7 3 3" xfId="26911"/>
    <cellStyle name="40% - Accent1 2 7 4" xfId="26912"/>
    <cellStyle name="40% - Accent1 2 7 4 2" xfId="26913"/>
    <cellStyle name="40% - Accent1 2 7 4 2 2" xfId="26914"/>
    <cellStyle name="40% - Accent1 2 7 4 3" xfId="26915"/>
    <cellStyle name="40% - Accent1 2 7 5" xfId="26916"/>
    <cellStyle name="40% - Accent1 2 7 5 2" xfId="26917"/>
    <cellStyle name="40% - Accent1 2 7 6" xfId="26918"/>
    <cellStyle name="40% - Accent1 2 7 7" xfId="26919"/>
    <cellStyle name="40% - Accent1 2 7 8" xfId="26920"/>
    <cellStyle name="40% - Accent1 2 7 9" xfId="26921"/>
    <cellStyle name="40% - Accent1 2 7_PNF Disclosure Summary 063011" xfId="26922"/>
    <cellStyle name="40% - Accent1 2 8" xfId="26923"/>
    <cellStyle name="40% - Accent1 2 8 10" xfId="26924"/>
    <cellStyle name="40% - Accent1 2 8 11" xfId="26925"/>
    <cellStyle name="40% - Accent1 2 8 12" xfId="26926"/>
    <cellStyle name="40% - Accent1 2 8 13" xfId="26927"/>
    <cellStyle name="40% - Accent1 2 8 14" xfId="26928"/>
    <cellStyle name="40% - Accent1 2 8 15" xfId="26929"/>
    <cellStyle name="40% - Accent1 2 8 2" xfId="26930"/>
    <cellStyle name="40% - Accent1 2 8 2 2" xfId="26931"/>
    <cellStyle name="40% - Accent1 2 8 2 2 2" xfId="26932"/>
    <cellStyle name="40% - Accent1 2 8 2 3" xfId="26933"/>
    <cellStyle name="40% - Accent1 2 8 3" xfId="26934"/>
    <cellStyle name="40% - Accent1 2 8 3 2" xfId="26935"/>
    <cellStyle name="40% - Accent1 2 8 3 2 2" xfId="26936"/>
    <cellStyle name="40% - Accent1 2 8 3 3" xfId="26937"/>
    <cellStyle name="40% - Accent1 2 8 4" xfId="26938"/>
    <cellStyle name="40% - Accent1 2 8 4 2" xfId="26939"/>
    <cellStyle name="40% - Accent1 2 8 5" xfId="26940"/>
    <cellStyle name="40% - Accent1 2 8 6" xfId="26941"/>
    <cellStyle name="40% - Accent1 2 8 7" xfId="26942"/>
    <cellStyle name="40% - Accent1 2 8 8" xfId="26943"/>
    <cellStyle name="40% - Accent1 2 8 9" xfId="26944"/>
    <cellStyle name="40% - Accent1 2 8_PNF Disclosure Summary 063011" xfId="26945"/>
    <cellStyle name="40% - Accent1 2 9" xfId="26946"/>
    <cellStyle name="40% - Accent1 2 9 2" xfId="26947"/>
    <cellStyle name="40% - Accent1 2 9 2 2" xfId="26948"/>
    <cellStyle name="40% - Accent1 2 9 3" xfId="26949"/>
    <cellStyle name="40% - Accent1 2_PNF Disclosure Summary 063011" xfId="26950"/>
    <cellStyle name="40% - Accent1 20" xfId="26951"/>
    <cellStyle name="40% - Accent1 20 10" xfId="26952"/>
    <cellStyle name="40% - Accent1 20 11" xfId="26953"/>
    <cellStyle name="40% - Accent1 20 12" xfId="26954"/>
    <cellStyle name="40% - Accent1 20 13" xfId="26955"/>
    <cellStyle name="40% - Accent1 20 14" xfId="26956"/>
    <cellStyle name="40% - Accent1 20 15" xfId="26957"/>
    <cellStyle name="40% - Accent1 20 2" xfId="26958"/>
    <cellStyle name="40% - Accent1 20 2 2" xfId="26959"/>
    <cellStyle name="40% - Accent1 20 2 2 2" xfId="26960"/>
    <cellStyle name="40% - Accent1 20 2 3" xfId="26961"/>
    <cellStyle name="40% - Accent1 20 3" xfId="26962"/>
    <cellStyle name="40% - Accent1 20 3 2" xfId="26963"/>
    <cellStyle name="40% - Accent1 20 3 2 2" xfId="26964"/>
    <cellStyle name="40% - Accent1 20 3 3" xfId="26965"/>
    <cellStyle name="40% - Accent1 20 4" xfId="26966"/>
    <cellStyle name="40% - Accent1 20 4 2" xfId="26967"/>
    <cellStyle name="40% - Accent1 20 5" xfId="26968"/>
    <cellStyle name="40% - Accent1 20 6" xfId="26969"/>
    <cellStyle name="40% - Accent1 20 7" xfId="26970"/>
    <cellStyle name="40% - Accent1 20 8" xfId="26971"/>
    <cellStyle name="40% - Accent1 20 9" xfId="26972"/>
    <cellStyle name="40% - Accent1 20_PNF Disclosure Summary 063011" xfId="26973"/>
    <cellStyle name="40% - Accent1 21" xfId="26974"/>
    <cellStyle name="40% - Accent1 21 2" xfId="26975"/>
    <cellStyle name="40% - Accent1 22" xfId="26976"/>
    <cellStyle name="40% - Accent1 23" xfId="26977"/>
    <cellStyle name="40% - Accent1 24" xfId="26978"/>
    <cellStyle name="40% - Accent1 25" xfId="26979"/>
    <cellStyle name="40% - Accent1 26" xfId="26980"/>
    <cellStyle name="40% - Accent1 27" xfId="26981"/>
    <cellStyle name="40% - Accent1 28" xfId="26982"/>
    <cellStyle name="40% - Accent1 29" xfId="26983"/>
    <cellStyle name="40% - Accent1 3" xfId="26984"/>
    <cellStyle name="40% - Accent1 3 10" xfId="26985"/>
    <cellStyle name="40% - Accent1 3 10 2" xfId="26986"/>
    <cellStyle name="40% - Accent1 3 10 2 2" xfId="26987"/>
    <cellStyle name="40% - Accent1 3 10 3" xfId="26988"/>
    <cellStyle name="40% - Accent1 3 11" xfId="26989"/>
    <cellStyle name="40% - Accent1 3 11 2" xfId="26990"/>
    <cellStyle name="40% - Accent1 3 12" xfId="26991"/>
    <cellStyle name="40% - Accent1 3 13" xfId="26992"/>
    <cellStyle name="40% - Accent1 3 14" xfId="26993"/>
    <cellStyle name="40% - Accent1 3 15" xfId="26994"/>
    <cellStyle name="40% - Accent1 3 16" xfId="26995"/>
    <cellStyle name="40% - Accent1 3 17" xfId="26996"/>
    <cellStyle name="40% - Accent1 3 18" xfId="26997"/>
    <cellStyle name="40% - Accent1 3 19" xfId="26998"/>
    <cellStyle name="40% - Accent1 3 2" xfId="26999"/>
    <cellStyle name="40% - Accent1 3 2 10" xfId="27000"/>
    <cellStyle name="40% - Accent1 3 2 11" xfId="27001"/>
    <cellStyle name="40% - Accent1 3 2 12" xfId="27002"/>
    <cellStyle name="40% - Accent1 3 2 13" xfId="27003"/>
    <cellStyle name="40% - Accent1 3 2 14" xfId="27004"/>
    <cellStyle name="40% - Accent1 3 2 15" xfId="27005"/>
    <cellStyle name="40% - Accent1 3 2 16" xfId="27006"/>
    <cellStyle name="40% - Accent1 3 2 2" xfId="27007"/>
    <cellStyle name="40% - Accent1 3 2 2 10" xfId="27008"/>
    <cellStyle name="40% - Accent1 3 2 2 11" xfId="27009"/>
    <cellStyle name="40% - Accent1 3 2 2 12" xfId="27010"/>
    <cellStyle name="40% - Accent1 3 2 2 13" xfId="27011"/>
    <cellStyle name="40% - Accent1 3 2 2 14" xfId="27012"/>
    <cellStyle name="40% - Accent1 3 2 2 15" xfId="27013"/>
    <cellStyle name="40% - Accent1 3 2 2 2" xfId="27014"/>
    <cellStyle name="40% - Accent1 3 2 2 2 2" xfId="27015"/>
    <cellStyle name="40% - Accent1 3 2 2 2 2 2" xfId="27016"/>
    <cellStyle name="40% - Accent1 3 2 2 2 3" xfId="27017"/>
    <cellStyle name="40% - Accent1 3 2 2 3" xfId="27018"/>
    <cellStyle name="40% - Accent1 3 2 2 3 2" xfId="27019"/>
    <cellStyle name="40% - Accent1 3 2 2 3 2 2" xfId="27020"/>
    <cellStyle name="40% - Accent1 3 2 2 3 3" xfId="27021"/>
    <cellStyle name="40% - Accent1 3 2 2 4" xfId="27022"/>
    <cellStyle name="40% - Accent1 3 2 2 4 2" xfId="27023"/>
    <cellStyle name="40% - Accent1 3 2 2 5" xfId="27024"/>
    <cellStyle name="40% - Accent1 3 2 2 6" xfId="27025"/>
    <cellStyle name="40% - Accent1 3 2 2 7" xfId="27026"/>
    <cellStyle name="40% - Accent1 3 2 2 8" xfId="27027"/>
    <cellStyle name="40% - Accent1 3 2 2 9" xfId="27028"/>
    <cellStyle name="40% - Accent1 3 2 2_PNF Disclosure Summary 063011" xfId="27029"/>
    <cellStyle name="40% - Accent1 3 2 3" xfId="27030"/>
    <cellStyle name="40% - Accent1 3 2 3 2" xfId="27031"/>
    <cellStyle name="40% - Accent1 3 2 3 2 2" xfId="27032"/>
    <cellStyle name="40% - Accent1 3 2 3 3" xfId="27033"/>
    <cellStyle name="40% - Accent1 3 2 4" xfId="27034"/>
    <cellStyle name="40% - Accent1 3 2 4 2" xfId="27035"/>
    <cellStyle name="40% - Accent1 3 2 4 2 2" xfId="27036"/>
    <cellStyle name="40% - Accent1 3 2 4 3" xfId="27037"/>
    <cellStyle name="40% - Accent1 3 2 5" xfId="27038"/>
    <cellStyle name="40% - Accent1 3 2 5 2" xfId="27039"/>
    <cellStyle name="40% - Accent1 3 2 6" xfId="27040"/>
    <cellStyle name="40% - Accent1 3 2 7" xfId="27041"/>
    <cellStyle name="40% - Accent1 3 2 8" xfId="27042"/>
    <cellStyle name="40% - Accent1 3 2 9" xfId="27043"/>
    <cellStyle name="40% - Accent1 3 2_PNF Disclosure Summary 063011" xfId="27044"/>
    <cellStyle name="40% - Accent1 3 20" xfId="27045"/>
    <cellStyle name="40% - Accent1 3 21" xfId="27046"/>
    <cellStyle name="40% - Accent1 3 22" xfId="27047"/>
    <cellStyle name="40% - Accent1 3 3" xfId="27048"/>
    <cellStyle name="40% - Accent1 3 3 10" xfId="27049"/>
    <cellStyle name="40% - Accent1 3 3 11" xfId="27050"/>
    <cellStyle name="40% - Accent1 3 3 12" xfId="27051"/>
    <cellStyle name="40% - Accent1 3 3 13" xfId="27052"/>
    <cellStyle name="40% - Accent1 3 3 14" xfId="27053"/>
    <cellStyle name="40% - Accent1 3 3 15" xfId="27054"/>
    <cellStyle name="40% - Accent1 3 3 16" xfId="27055"/>
    <cellStyle name="40% - Accent1 3 3 2" xfId="27056"/>
    <cellStyle name="40% - Accent1 3 3 2 10" xfId="27057"/>
    <cellStyle name="40% - Accent1 3 3 2 11" xfId="27058"/>
    <cellStyle name="40% - Accent1 3 3 2 12" xfId="27059"/>
    <cellStyle name="40% - Accent1 3 3 2 13" xfId="27060"/>
    <cellStyle name="40% - Accent1 3 3 2 14" xfId="27061"/>
    <cellStyle name="40% - Accent1 3 3 2 15" xfId="27062"/>
    <cellStyle name="40% - Accent1 3 3 2 2" xfId="27063"/>
    <cellStyle name="40% - Accent1 3 3 2 2 2" xfId="27064"/>
    <cellStyle name="40% - Accent1 3 3 2 2 2 2" xfId="27065"/>
    <cellStyle name="40% - Accent1 3 3 2 2 3" xfId="27066"/>
    <cellStyle name="40% - Accent1 3 3 2 3" xfId="27067"/>
    <cellStyle name="40% - Accent1 3 3 2 3 2" xfId="27068"/>
    <cellStyle name="40% - Accent1 3 3 2 3 2 2" xfId="27069"/>
    <cellStyle name="40% - Accent1 3 3 2 3 3" xfId="27070"/>
    <cellStyle name="40% - Accent1 3 3 2 4" xfId="27071"/>
    <cellStyle name="40% - Accent1 3 3 2 4 2" xfId="27072"/>
    <cellStyle name="40% - Accent1 3 3 2 5" xfId="27073"/>
    <cellStyle name="40% - Accent1 3 3 2 6" xfId="27074"/>
    <cellStyle name="40% - Accent1 3 3 2 7" xfId="27075"/>
    <cellStyle name="40% - Accent1 3 3 2 8" xfId="27076"/>
    <cellStyle name="40% - Accent1 3 3 2 9" xfId="27077"/>
    <cellStyle name="40% - Accent1 3 3 2_PNF Disclosure Summary 063011" xfId="27078"/>
    <cellStyle name="40% - Accent1 3 3 3" xfId="27079"/>
    <cellStyle name="40% - Accent1 3 3 3 2" xfId="27080"/>
    <cellStyle name="40% - Accent1 3 3 3 2 2" xfId="27081"/>
    <cellStyle name="40% - Accent1 3 3 3 3" xfId="27082"/>
    <cellStyle name="40% - Accent1 3 3 4" xfId="27083"/>
    <cellStyle name="40% - Accent1 3 3 4 2" xfId="27084"/>
    <cellStyle name="40% - Accent1 3 3 4 2 2" xfId="27085"/>
    <cellStyle name="40% - Accent1 3 3 4 3" xfId="27086"/>
    <cellStyle name="40% - Accent1 3 3 5" xfId="27087"/>
    <cellStyle name="40% - Accent1 3 3 5 2" xfId="27088"/>
    <cellStyle name="40% - Accent1 3 3 6" xfId="27089"/>
    <cellStyle name="40% - Accent1 3 3 7" xfId="27090"/>
    <cellStyle name="40% - Accent1 3 3 8" xfId="27091"/>
    <cellStyle name="40% - Accent1 3 3 9" xfId="27092"/>
    <cellStyle name="40% - Accent1 3 3_PNF Disclosure Summary 063011" xfId="27093"/>
    <cellStyle name="40% - Accent1 3 4" xfId="27094"/>
    <cellStyle name="40% - Accent1 3 4 10" xfId="27095"/>
    <cellStyle name="40% - Accent1 3 4 11" xfId="27096"/>
    <cellStyle name="40% - Accent1 3 4 12" xfId="27097"/>
    <cellStyle name="40% - Accent1 3 4 13" xfId="27098"/>
    <cellStyle name="40% - Accent1 3 4 14" xfId="27099"/>
    <cellStyle name="40% - Accent1 3 4 15" xfId="27100"/>
    <cellStyle name="40% - Accent1 3 4 16" xfId="27101"/>
    <cellStyle name="40% - Accent1 3 4 2" xfId="27102"/>
    <cellStyle name="40% - Accent1 3 4 2 10" xfId="27103"/>
    <cellStyle name="40% - Accent1 3 4 2 11" xfId="27104"/>
    <cellStyle name="40% - Accent1 3 4 2 12" xfId="27105"/>
    <cellStyle name="40% - Accent1 3 4 2 13" xfId="27106"/>
    <cellStyle name="40% - Accent1 3 4 2 14" xfId="27107"/>
    <cellStyle name="40% - Accent1 3 4 2 15" xfId="27108"/>
    <cellStyle name="40% - Accent1 3 4 2 2" xfId="27109"/>
    <cellStyle name="40% - Accent1 3 4 2 2 2" xfId="27110"/>
    <cellStyle name="40% - Accent1 3 4 2 2 2 2" xfId="27111"/>
    <cellStyle name="40% - Accent1 3 4 2 2 3" xfId="27112"/>
    <cellStyle name="40% - Accent1 3 4 2 3" xfId="27113"/>
    <cellStyle name="40% - Accent1 3 4 2 3 2" xfId="27114"/>
    <cellStyle name="40% - Accent1 3 4 2 3 2 2" xfId="27115"/>
    <cellStyle name="40% - Accent1 3 4 2 3 3" xfId="27116"/>
    <cellStyle name="40% - Accent1 3 4 2 4" xfId="27117"/>
    <cellStyle name="40% - Accent1 3 4 2 4 2" xfId="27118"/>
    <cellStyle name="40% - Accent1 3 4 2 5" xfId="27119"/>
    <cellStyle name="40% - Accent1 3 4 2 6" xfId="27120"/>
    <cellStyle name="40% - Accent1 3 4 2 7" xfId="27121"/>
    <cellStyle name="40% - Accent1 3 4 2 8" xfId="27122"/>
    <cellStyle name="40% - Accent1 3 4 2 9" xfId="27123"/>
    <cellStyle name="40% - Accent1 3 4 2_PNF Disclosure Summary 063011" xfId="27124"/>
    <cellStyle name="40% - Accent1 3 4 3" xfId="27125"/>
    <cellStyle name="40% - Accent1 3 4 3 2" xfId="27126"/>
    <cellStyle name="40% - Accent1 3 4 3 2 2" xfId="27127"/>
    <cellStyle name="40% - Accent1 3 4 3 3" xfId="27128"/>
    <cellStyle name="40% - Accent1 3 4 4" xfId="27129"/>
    <cellStyle name="40% - Accent1 3 4 4 2" xfId="27130"/>
    <cellStyle name="40% - Accent1 3 4 4 2 2" xfId="27131"/>
    <cellStyle name="40% - Accent1 3 4 4 3" xfId="27132"/>
    <cellStyle name="40% - Accent1 3 4 5" xfId="27133"/>
    <cellStyle name="40% - Accent1 3 4 5 2" xfId="27134"/>
    <cellStyle name="40% - Accent1 3 4 6" xfId="27135"/>
    <cellStyle name="40% - Accent1 3 4 7" xfId="27136"/>
    <cellStyle name="40% - Accent1 3 4 8" xfId="27137"/>
    <cellStyle name="40% - Accent1 3 4 9" xfId="27138"/>
    <cellStyle name="40% - Accent1 3 4_PNF Disclosure Summary 063011" xfId="27139"/>
    <cellStyle name="40% - Accent1 3 5" xfId="27140"/>
    <cellStyle name="40% - Accent1 3 5 10" xfId="27141"/>
    <cellStyle name="40% - Accent1 3 5 11" xfId="27142"/>
    <cellStyle name="40% - Accent1 3 5 12" xfId="27143"/>
    <cellStyle name="40% - Accent1 3 5 13" xfId="27144"/>
    <cellStyle name="40% - Accent1 3 5 14" xfId="27145"/>
    <cellStyle name="40% - Accent1 3 5 15" xfId="27146"/>
    <cellStyle name="40% - Accent1 3 5 16" xfId="27147"/>
    <cellStyle name="40% - Accent1 3 5 2" xfId="27148"/>
    <cellStyle name="40% - Accent1 3 5 2 10" xfId="27149"/>
    <cellStyle name="40% - Accent1 3 5 2 11" xfId="27150"/>
    <cellStyle name="40% - Accent1 3 5 2 12" xfId="27151"/>
    <cellStyle name="40% - Accent1 3 5 2 13" xfId="27152"/>
    <cellStyle name="40% - Accent1 3 5 2 14" xfId="27153"/>
    <cellStyle name="40% - Accent1 3 5 2 15" xfId="27154"/>
    <cellStyle name="40% - Accent1 3 5 2 2" xfId="27155"/>
    <cellStyle name="40% - Accent1 3 5 2 2 2" xfId="27156"/>
    <cellStyle name="40% - Accent1 3 5 2 2 2 2" xfId="27157"/>
    <cellStyle name="40% - Accent1 3 5 2 2 3" xfId="27158"/>
    <cellStyle name="40% - Accent1 3 5 2 3" xfId="27159"/>
    <cellStyle name="40% - Accent1 3 5 2 3 2" xfId="27160"/>
    <cellStyle name="40% - Accent1 3 5 2 3 2 2" xfId="27161"/>
    <cellStyle name="40% - Accent1 3 5 2 3 3" xfId="27162"/>
    <cellStyle name="40% - Accent1 3 5 2 4" xfId="27163"/>
    <cellStyle name="40% - Accent1 3 5 2 4 2" xfId="27164"/>
    <cellStyle name="40% - Accent1 3 5 2 5" xfId="27165"/>
    <cellStyle name="40% - Accent1 3 5 2 6" xfId="27166"/>
    <cellStyle name="40% - Accent1 3 5 2 7" xfId="27167"/>
    <cellStyle name="40% - Accent1 3 5 2 8" xfId="27168"/>
    <cellStyle name="40% - Accent1 3 5 2 9" xfId="27169"/>
    <cellStyle name="40% - Accent1 3 5 2_PNF Disclosure Summary 063011" xfId="27170"/>
    <cellStyle name="40% - Accent1 3 5 3" xfId="27171"/>
    <cellStyle name="40% - Accent1 3 5 3 2" xfId="27172"/>
    <cellStyle name="40% - Accent1 3 5 3 2 2" xfId="27173"/>
    <cellStyle name="40% - Accent1 3 5 3 3" xfId="27174"/>
    <cellStyle name="40% - Accent1 3 5 4" xfId="27175"/>
    <cellStyle name="40% - Accent1 3 5 4 2" xfId="27176"/>
    <cellStyle name="40% - Accent1 3 5 4 2 2" xfId="27177"/>
    <cellStyle name="40% - Accent1 3 5 4 3" xfId="27178"/>
    <cellStyle name="40% - Accent1 3 5 5" xfId="27179"/>
    <cellStyle name="40% - Accent1 3 5 5 2" xfId="27180"/>
    <cellStyle name="40% - Accent1 3 5 6" xfId="27181"/>
    <cellStyle name="40% - Accent1 3 5 7" xfId="27182"/>
    <cellStyle name="40% - Accent1 3 5 8" xfId="27183"/>
    <cellStyle name="40% - Accent1 3 5 9" xfId="27184"/>
    <cellStyle name="40% - Accent1 3 5_PNF Disclosure Summary 063011" xfId="27185"/>
    <cellStyle name="40% - Accent1 3 6" xfId="27186"/>
    <cellStyle name="40% - Accent1 3 6 10" xfId="27187"/>
    <cellStyle name="40% - Accent1 3 6 11" xfId="27188"/>
    <cellStyle name="40% - Accent1 3 6 12" xfId="27189"/>
    <cellStyle name="40% - Accent1 3 6 13" xfId="27190"/>
    <cellStyle name="40% - Accent1 3 6 14" xfId="27191"/>
    <cellStyle name="40% - Accent1 3 6 15" xfId="27192"/>
    <cellStyle name="40% - Accent1 3 6 16" xfId="27193"/>
    <cellStyle name="40% - Accent1 3 6 2" xfId="27194"/>
    <cellStyle name="40% - Accent1 3 6 2 10" xfId="27195"/>
    <cellStyle name="40% - Accent1 3 6 2 11" xfId="27196"/>
    <cellStyle name="40% - Accent1 3 6 2 12" xfId="27197"/>
    <cellStyle name="40% - Accent1 3 6 2 13" xfId="27198"/>
    <cellStyle name="40% - Accent1 3 6 2 14" xfId="27199"/>
    <cellStyle name="40% - Accent1 3 6 2 15" xfId="27200"/>
    <cellStyle name="40% - Accent1 3 6 2 2" xfId="27201"/>
    <cellStyle name="40% - Accent1 3 6 2 2 2" xfId="27202"/>
    <cellStyle name="40% - Accent1 3 6 2 2 2 2" xfId="27203"/>
    <cellStyle name="40% - Accent1 3 6 2 2 3" xfId="27204"/>
    <cellStyle name="40% - Accent1 3 6 2 3" xfId="27205"/>
    <cellStyle name="40% - Accent1 3 6 2 3 2" xfId="27206"/>
    <cellStyle name="40% - Accent1 3 6 2 3 2 2" xfId="27207"/>
    <cellStyle name="40% - Accent1 3 6 2 3 3" xfId="27208"/>
    <cellStyle name="40% - Accent1 3 6 2 4" xfId="27209"/>
    <cellStyle name="40% - Accent1 3 6 2 4 2" xfId="27210"/>
    <cellStyle name="40% - Accent1 3 6 2 5" xfId="27211"/>
    <cellStyle name="40% - Accent1 3 6 2 6" xfId="27212"/>
    <cellStyle name="40% - Accent1 3 6 2 7" xfId="27213"/>
    <cellStyle name="40% - Accent1 3 6 2 8" xfId="27214"/>
    <cellStyle name="40% - Accent1 3 6 2 9" xfId="27215"/>
    <cellStyle name="40% - Accent1 3 6 2_PNF Disclosure Summary 063011" xfId="27216"/>
    <cellStyle name="40% - Accent1 3 6 3" xfId="27217"/>
    <cellStyle name="40% - Accent1 3 6 3 2" xfId="27218"/>
    <cellStyle name="40% - Accent1 3 6 3 2 2" xfId="27219"/>
    <cellStyle name="40% - Accent1 3 6 3 3" xfId="27220"/>
    <cellStyle name="40% - Accent1 3 6 4" xfId="27221"/>
    <cellStyle name="40% - Accent1 3 6 4 2" xfId="27222"/>
    <cellStyle name="40% - Accent1 3 6 4 2 2" xfId="27223"/>
    <cellStyle name="40% - Accent1 3 6 4 3" xfId="27224"/>
    <cellStyle name="40% - Accent1 3 6 5" xfId="27225"/>
    <cellStyle name="40% - Accent1 3 6 5 2" xfId="27226"/>
    <cellStyle name="40% - Accent1 3 6 6" xfId="27227"/>
    <cellStyle name="40% - Accent1 3 6 7" xfId="27228"/>
    <cellStyle name="40% - Accent1 3 6 8" xfId="27229"/>
    <cellStyle name="40% - Accent1 3 6 9" xfId="27230"/>
    <cellStyle name="40% - Accent1 3 6_PNF Disclosure Summary 063011" xfId="27231"/>
    <cellStyle name="40% - Accent1 3 7" xfId="27232"/>
    <cellStyle name="40% - Accent1 3 7 10" xfId="27233"/>
    <cellStyle name="40% - Accent1 3 7 11" xfId="27234"/>
    <cellStyle name="40% - Accent1 3 7 12" xfId="27235"/>
    <cellStyle name="40% - Accent1 3 7 13" xfId="27236"/>
    <cellStyle name="40% - Accent1 3 7 14" xfId="27237"/>
    <cellStyle name="40% - Accent1 3 7 15" xfId="27238"/>
    <cellStyle name="40% - Accent1 3 7 16" xfId="27239"/>
    <cellStyle name="40% - Accent1 3 7 2" xfId="27240"/>
    <cellStyle name="40% - Accent1 3 7 2 10" xfId="27241"/>
    <cellStyle name="40% - Accent1 3 7 2 11" xfId="27242"/>
    <cellStyle name="40% - Accent1 3 7 2 12" xfId="27243"/>
    <cellStyle name="40% - Accent1 3 7 2 13" xfId="27244"/>
    <cellStyle name="40% - Accent1 3 7 2 14" xfId="27245"/>
    <cellStyle name="40% - Accent1 3 7 2 15" xfId="27246"/>
    <cellStyle name="40% - Accent1 3 7 2 2" xfId="27247"/>
    <cellStyle name="40% - Accent1 3 7 2 2 2" xfId="27248"/>
    <cellStyle name="40% - Accent1 3 7 2 2 2 2" xfId="27249"/>
    <cellStyle name="40% - Accent1 3 7 2 2 3" xfId="27250"/>
    <cellStyle name="40% - Accent1 3 7 2 3" xfId="27251"/>
    <cellStyle name="40% - Accent1 3 7 2 3 2" xfId="27252"/>
    <cellStyle name="40% - Accent1 3 7 2 3 2 2" xfId="27253"/>
    <cellStyle name="40% - Accent1 3 7 2 3 3" xfId="27254"/>
    <cellStyle name="40% - Accent1 3 7 2 4" xfId="27255"/>
    <cellStyle name="40% - Accent1 3 7 2 4 2" xfId="27256"/>
    <cellStyle name="40% - Accent1 3 7 2 5" xfId="27257"/>
    <cellStyle name="40% - Accent1 3 7 2 6" xfId="27258"/>
    <cellStyle name="40% - Accent1 3 7 2 7" xfId="27259"/>
    <cellStyle name="40% - Accent1 3 7 2 8" xfId="27260"/>
    <cellStyle name="40% - Accent1 3 7 2 9" xfId="27261"/>
    <cellStyle name="40% - Accent1 3 7 2_PNF Disclosure Summary 063011" xfId="27262"/>
    <cellStyle name="40% - Accent1 3 7 3" xfId="27263"/>
    <cellStyle name="40% - Accent1 3 7 3 2" xfId="27264"/>
    <cellStyle name="40% - Accent1 3 7 3 2 2" xfId="27265"/>
    <cellStyle name="40% - Accent1 3 7 3 3" xfId="27266"/>
    <cellStyle name="40% - Accent1 3 7 4" xfId="27267"/>
    <cellStyle name="40% - Accent1 3 7 4 2" xfId="27268"/>
    <cellStyle name="40% - Accent1 3 7 4 2 2" xfId="27269"/>
    <cellStyle name="40% - Accent1 3 7 4 3" xfId="27270"/>
    <cellStyle name="40% - Accent1 3 7 5" xfId="27271"/>
    <cellStyle name="40% - Accent1 3 7 5 2" xfId="27272"/>
    <cellStyle name="40% - Accent1 3 7 6" xfId="27273"/>
    <cellStyle name="40% - Accent1 3 7 7" xfId="27274"/>
    <cellStyle name="40% - Accent1 3 7 8" xfId="27275"/>
    <cellStyle name="40% - Accent1 3 7 9" xfId="27276"/>
    <cellStyle name="40% - Accent1 3 7_PNF Disclosure Summary 063011" xfId="27277"/>
    <cellStyle name="40% - Accent1 3 8" xfId="27278"/>
    <cellStyle name="40% - Accent1 3 8 10" xfId="27279"/>
    <cellStyle name="40% - Accent1 3 8 11" xfId="27280"/>
    <cellStyle name="40% - Accent1 3 8 12" xfId="27281"/>
    <cellStyle name="40% - Accent1 3 8 13" xfId="27282"/>
    <cellStyle name="40% - Accent1 3 8 14" xfId="27283"/>
    <cellStyle name="40% - Accent1 3 8 15" xfId="27284"/>
    <cellStyle name="40% - Accent1 3 8 2" xfId="27285"/>
    <cellStyle name="40% - Accent1 3 8 2 2" xfId="27286"/>
    <cellStyle name="40% - Accent1 3 8 2 2 2" xfId="27287"/>
    <cellStyle name="40% - Accent1 3 8 2 3" xfId="27288"/>
    <cellStyle name="40% - Accent1 3 8 3" xfId="27289"/>
    <cellStyle name="40% - Accent1 3 8 3 2" xfId="27290"/>
    <cellStyle name="40% - Accent1 3 8 3 2 2" xfId="27291"/>
    <cellStyle name="40% - Accent1 3 8 3 3" xfId="27292"/>
    <cellStyle name="40% - Accent1 3 8 4" xfId="27293"/>
    <cellStyle name="40% - Accent1 3 8 4 2" xfId="27294"/>
    <cellStyle name="40% - Accent1 3 8 5" xfId="27295"/>
    <cellStyle name="40% - Accent1 3 8 6" xfId="27296"/>
    <cellStyle name="40% - Accent1 3 8 7" xfId="27297"/>
    <cellStyle name="40% - Accent1 3 8 8" xfId="27298"/>
    <cellStyle name="40% - Accent1 3 8 9" xfId="27299"/>
    <cellStyle name="40% - Accent1 3 8_PNF Disclosure Summary 063011" xfId="27300"/>
    <cellStyle name="40% - Accent1 3 9" xfId="27301"/>
    <cellStyle name="40% - Accent1 3 9 2" xfId="27302"/>
    <cellStyle name="40% - Accent1 3 9 2 2" xfId="27303"/>
    <cellStyle name="40% - Accent1 3 9 3" xfId="27304"/>
    <cellStyle name="40% - Accent1 3_PNF Disclosure Summary 063011" xfId="27305"/>
    <cellStyle name="40% - Accent1 30" xfId="27306"/>
    <cellStyle name="40% - Accent1 31" xfId="27307"/>
    <cellStyle name="40% - Accent1 32" xfId="27308"/>
    <cellStyle name="40% - Accent1 4" xfId="27309"/>
    <cellStyle name="40% - Accent1 4 10" xfId="27310"/>
    <cellStyle name="40% - Accent1 4 10 2" xfId="27311"/>
    <cellStyle name="40% - Accent1 4 10 2 2" xfId="27312"/>
    <cellStyle name="40% - Accent1 4 10 3" xfId="27313"/>
    <cellStyle name="40% - Accent1 4 11" xfId="27314"/>
    <cellStyle name="40% - Accent1 4 11 2" xfId="27315"/>
    <cellStyle name="40% - Accent1 4 12" xfId="27316"/>
    <cellStyle name="40% - Accent1 4 13" xfId="27317"/>
    <cellStyle name="40% - Accent1 4 14" xfId="27318"/>
    <cellStyle name="40% - Accent1 4 15" xfId="27319"/>
    <cellStyle name="40% - Accent1 4 16" xfId="27320"/>
    <cellStyle name="40% - Accent1 4 17" xfId="27321"/>
    <cellStyle name="40% - Accent1 4 18" xfId="27322"/>
    <cellStyle name="40% - Accent1 4 19" xfId="27323"/>
    <cellStyle name="40% - Accent1 4 2" xfId="27324"/>
    <cellStyle name="40% - Accent1 4 2 10" xfId="27325"/>
    <cellStyle name="40% - Accent1 4 2 11" xfId="27326"/>
    <cellStyle name="40% - Accent1 4 2 12" xfId="27327"/>
    <cellStyle name="40% - Accent1 4 2 13" xfId="27328"/>
    <cellStyle name="40% - Accent1 4 2 14" xfId="27329"/>
    <cellStyle name="40% - Accent1 4 2 15" xfId="27330"/>
    <cellStyle name="40% - Accent1 4 2 16" xfId="27331"/>
    <cellStyle name="40% - Accent1 4 2 2" xfId="27332"/>
    <cellStyle name="40% - Accent1 4 2 2 10" xfId="27333"/>
    <cellStyle name="40% - Accent1 4 2 2 11" xfId="27334"/>
    <cellStyle name="40% - Accent1 4 2 2 12" xfId="27335"/>
    <cellStyle name="40% - Accent1 4 2 2 13" xfId="27336"/>
    <cellStyle name="40% - Accent1 4 2 2 14" xfId="27337"/>
    <cellStyle name="40% - Accent1 4 2 2 15" xfId="27338"/>
    <cellStyle name="40% - Accent1 4 2 2 2" xfId="27339"/>
    <cellStyle name="40% - Accent1 4 2 2 2 2" xfId="27340"/>
    <cellStyle name="40% - Accent1 4 2 2 2 2 2" xfId="27341"/>
    <cellStyle name="40% - Accent1 4 2 2 2 3" xfId="27342"/>
    <cellStyle name="40% - Accent1 4 2 2 3" xfId="27343"/>
    <cellStyle name="40% - Accent1 4 2 2 3 2" xfId="27344"/>
    <cellStyle name="40% - Accent1 4 2 2 3 2 2" xfId="27345"/>
    <cellStyle name="40% - Accent1 4 2 2 3 3" xfId="27346"/>
    <cellStyle name="40% - Accent1 4 2 2 4" xfId="27347"/>
    <cellStyle name="40% - Accent1 4 2 2 4 2" xfId="27348"/>
    <cellStyle name="40% - Accent1 4 2 2 5" xfId="27349"/>
    <cellStyle name="40% - Accent1 4 2 2 6" xfId="27350"/>
    <cellStyle name="40% - Accent1 4 2 2 7" xfId="27351"/>
    <cellStyle name="40% - Accent1 4 2 2 8" xfId="27352"/>
    <cellStyle name="40% - Accent1 4 2 2 9" xfId="27353"/>
    <cellStyle name="40% - Accent1 4 2 2_PNF Disclosure Summary 063011" xfId="27354"/>
    <cellStyle name="40% - Accent1 4 2 3" xfId="27355"/>
    <cellStyle name="40% - Accent1 4 2 3 2" xfId="27356"/>
    <cellStyle name="40% - Accent1 4 2 3 2 2" xfId="27357"/>
    <cellStyle name="40% - Accent1 4 2 3 3" xfId="27358"/>
    <cellStyle name="40% - Accent1 4 2 4" xfId="27359"/>
    <cellStyle name="40% - Accent1 4 2 4 2" xfId="27360"/>
    <cellStyle name="40% - Accent1 4 2 4 2 2" xfId="27361"/>
    <cellStyle name="40% - Accent1 4 2 4 3" xfId="27362"/>
    <cellStyle name="40% - Accent1 4 2 5" xfId="27363"/>
    <cellStyle name="40% - Accent1 4 2 5 2" xfId="27364"/>
    <cellStyle name="40% - Accent1 4 2 6" xfId="27365"/>
    <cellStyle name="40% - Accent1 4 2 7" xfId="27366"/>
    <cellStyle name="40% - Accent1 4 2 8" xfId="27367"/>
    <cellStyle name="40% - Accent1 4 2 9" xfId="27368"/>
    <cellStyle name="40% - Accent1 4 2_PNF Disclosure Summary 063011" xfId="27369"/>
    <cellStyle name="40% - Accent1 4 20" xfId="27370"/>
    <cellStyle name="40% - Accent1 4 21" xfId="27371"/>
    <cellStyle name="40% - Accent1 4 22" xfId="27372"/>
    <cellStyle name="40% - Accent1 4 3" xfId="27373"/>
    <cellStyle name="40% - Accent1 4 3 10" xfId="27374"/>
    <cellStyle name="40% - Accent1 4 3 11" xfId="27375"/>
    <cellStyle name="40% - Accent1 4 3 12" xfId="27376"/>
    <cellStyle name="40% - Accent1 4 3 13" xfId="27377"/>
    <cellStyle name="40% - Accent1 4 3 14" xfId="27378"/>
    <cellStyle name="40% - Accent1 4 3 15" xfId="27379"/>
    <cellStyle name="40% - Accent1 4 3 16" xfId="27380"/>
    <cellStyle name="40% - Accent1 4 3 2" xfId="27381"/>
    <cellStyle name="40% - Accent1 4 3 2 10" xfId="27382"/>
    <cellStyle name="40% - Accent1 4 3 2 11" xfId="27383"/>
    <cellStyle name="40% - Accent1 4 3 2 12" xfId="27384"/>
    <cellStyle name="40% - Accent1 4 3 2 13" xfId="27385"/>
    <cellStyle name="40% - Accent1 4 3 2 14" xfId="27386"/>
    <cellStyle name="40% - Accent1 4 3 2 15" xfId="27387"/>
    <cellStyle name="40% - Accent1 4 3 2 2" xfId="27388"/>
    <cellStyle name="40% - Accent1 4 3 2 2 2" xfId="27389"/>
    <cellStyle name="40% - Accent1 4 3 2 2 2 2" xfId="27390"/>
    <cellStyle name="40% - Accent1 4 3 2 2 3" xfId="27391"/>
    <cellStyle name="40% - Accent1 4 3 2 3" xfId="27392"/>
    <cellStyle name="40% - Accent1 4 3 2 3 2" xfId="27393"/>
    <cellStyle name="40% - Accent1 4 3 2 3 2 2" xfId="27394"/>
    <cellStyle name="40% - Accent1 4 3 2 3 3" xfId="27395"/>
    <cellStyle name="40% - Accent1 4 3 2 4" xfId="27396"/>
    <cellStyle name="40% - Accent1 4 3 2 4 2" xfId="27397"/>
    <cellStyle name="40% - Accent1 4 3 2 5" xfId="27398"/>
    <cellStyle name="40% - Accent1 4 3 2 6" xfId="27399"/>
    <cellStyle name="40% - Accent1 4 3 2 7" xfId="27400"/>
    <cellStyle name="40% - Accent1 4 3 2 8" xfId="27401"/>
    <cellStyle name="40% - Accent1 4 3 2 9" xfId="27402"/>
    <cellStyle name="40% - Accent1 4 3 2_PNF Disclosure Summary 063011" xfId="27403"/>
    <cellStyle name="40% - Accent1 4 3 3" xfId="27404"/>
    <cellStyle name="40% - Accent1 4 3 3 2" xfId="27405"/>
    <cellStyle name="40% - Accent1 4 3 3 2 2" xfId="27406"/>
    <cellStyle name="40% - Accent1 4 3 3 3" xfId="27407"/>
    <cellStyle name="40% - Accent1 4 3 4" xfId="27408"/>
    <cellStyle name="40% - Accent1 4 3 4 2" xfId="27409"/>
    <cellStyle name="40% - Accent1 4 3 4 2 2" xfId="27410"/>
    <cellStyle name="40% - Accent1 4 3 4 3" xfId="27411"/>
    <cellStyle name="40% - Accent1 4 3 5" xfId="27412"/>
    <cellStyle name="40% - Accent1 4 3 5 2" xfId="27413"/>
    <cellStyle name="40% - Accent1 4 3 6" xfId="27414"/>
    <cellStyle name="40% - Accent1 4 3 7" xfId="27415"/>
    <cellStyle name="40% - Accent1 4 3 8" xfId="27416"/>
    <cellStyle name="40% - Accent1 4 3 9" xfId="27417"/>
    <cellStyle name="40% - Accent1 4 3_PNF Disclosure Summary 063011" xfId="27418"/>
    <cellStyle name="40% - Accent1 4 4" xfId="27419"/>
    <cellStyle name="40% - Accent1 4 4 10" xfId="27420"/>
    <cellStyle name="40% - Accent1 4 4 11" xfId="27421"/>
    <cellStyle name="40% - Accent1 4 4 12" xfId="27422"/>
    <cellStyle name="40% - Accent1 4 4 13" xfId="27423"/>
    <cellStyle name="40% - Accent1 4 4 14" xfId="27424"/>
    <cellStyle name="40% - Accent1 4 4 15" xfId="27425"/>
    <cellStyle name="40% - Accent1 4 4 16" xfId="27426"/>
    <cellStyle name="40% - Accent1 4 4 2" xfId="27427"/>
    <cellStyle name="40% - Accent1 4 4 2 10" xfId="27428"/>
    <cellStyle name="40% - Accent1 4 4 2 11" xfId="27429"/>
    <cellStyle name="40% - Accent1 4 4 2 12" xfId="27430"/>
    <cellStyle name="40% - Accent1 4 4 2 13" xfId="27431"/>
    <cellStyle name="40% - Accent1 4 4 2 14" xfId="27432"/>
    <cellStyle name="40% - Accent1 4 4 2 15" xfId="27433"/>
    <cellStyle name="40% - Accent1 4 4 2 2" xfId="27434"/>
    <cellStyle name="40% - Accent1 4 4 2 2 2" xfId="27435"/>
    <cellStyle name="40% - Accent1 4 4 2 2 2 2" xfId="27436"/>
    <cellStyle name="40% - Accent1 4 4 2 2 3" xfId="27437"/>
    <cellStyle name="40% - Accent1 4 4 2 3" xfId="27438"/>
    <cellStyle name="40% - Accent1 4 4 2 3 2" xfId="27439"/>
    <cellStyle name="40% - Accent1 4 4 2 3 2 2" xfId="27440"/>
    <cellStyle name="40% - Accent1 4 4 2 3 3" xfId="27441"/>
    <cellStyle name="40% - Accent1 4 4 2 4" xfId="27442"/>
    <cellStyle name="40% - Accent1 4 4 2 4 2" xfId="27443"/>
    <cellStyle name="40% - Accent1 4 4 2 5" xfId="27444"/>
    <cellStyle name="40% - Accent1 4 4 2 6" xfId="27445"/>
    <cellStyle name="40% - Accent1 4 4 2 7" xfId="27446"/>
    <cellStyle name="40% - Accent1 4 4 2 8" xfId="27447"/>
    <cellStyle name="40% - Accent1 4 4 2 9" xfId="27448"/>
    <cellStyle name="40% - Accent1 4 4 2_PNF Disclosure Summary 063011" xfId="27449"/>
    <cellStyle name="40% - Accent1 4 4 3" xfId="27450"/>
    <cellStyle name="40% - Accent1 4 4 3 2" xfId="27451"/>
    <cellStyle name="40% - Accent1 4 4 3 2 2" xfId="27452"/>
    <cellStyle name="40% - Accent1 4 4 3 3" xfId="27453"/>
    <cellStyle name="40% - Accent1 4 4 4" xfId="27454"/>
    <cellStyle name="40% - Accent1 4 4 4 2" xfId="27455"/>
    <cellStyle name="40% - Accent1 4 4 4 2 2" xfId="27456"/>
    <cellStyle name="40% - Accent1 4 4 4 3" xfId="27457"/>
    <cellStyle name="40% - Accent1 4 4 5" xfId="27458"/>
    <cellStyle name="40% - Accent1 4 4 5 2" xfId="27459"/>
    <cellStyle name="40% - Accent1 4 4 6" xfId="27460"/>
    <cellStyle name="40% - Accent1 4 4 7" xfId="27461"/>
    <cellStyle name="40% - Accent1 4 4 8" xfId="27462"/>
    <cellStyle name="40% - Accent1 4 4 9" xfId="27463"/>
    <cellStyle name="40% - Accent1 4 4_PNF Disclosure Summary 063011" xfId="27464"/>
    <cellStyle name="40% - Accent1 4 5" xfId="27465"/>
    <cellStyle name="40% - Accent1 4 5 10" xfId="27466"/>
    <cellStyle name="40% - Accent1 4 5 11" xfId="27467"/>
    <cellStyle name="40% - Accent1 4 5 12" xfId="27468"/>
    <cellStyle name="40% - Accent1 4 5 13" xfId="27469"/>
    <cellStyle name="40% - Accent1 4 5 14" xfId="27470"/>
    <cellStyle name="40% - Accent1 4 5 15" xfId="27471"/>
    <cellStyle name="40% - Accent1 4 5 16" xfId="27472"/>
    <cellStyle name="40% - Accent1 4 5 2" xfId="27473"/>
    <cellStyle name="40% - Accent1 4 5 2 10" xfId="27474"/>
    <cellStyle name="40% - Accent1 4 5 2 11" xfId="27475"/>
    <cellStyle name="40% - Accent1 4 5 2 12" xfId="27476"/>
    <cellStyle name="40% - Accent1 4 5 2 13" xfId="27477"/>
    <cellStyle name="40% - Accent1 4 5 2 14" xfId="27478"/>
    <cellStyle name="40% - Accent1 4 5 2 15" xfId="27479"/>
    <cellStyle name="40% - Accent1 4 5 2 2" xfId="27480"/>
    <cellStyle name="40% - Accent1 4 5 2 2 2" xfId="27481"/>
    <cellStyle name="40% - Accent1 4 5 2 2 2 2" xfId="27482"/>
    <cellStyle name="40% - Accent1 4 5 2 2 3" xfId="27483"/>
    <cellStyle name="40% - Accent1 4 5 2 3" xfId="27484"/>
    <cellStyle name="40% - Accent1 4 5 2 3 2" xfId="27485"/>
    <cellStyle name="40% - Accent1 4 5 2 3 2 2" xfId="27486"/>
    <cellStyle name="40% - Accent1 4 5 2 3 3" xfId="27487"/>
    <cellStyle name="40% - Accent1 4 5 2 4" xfId="27488"/>
    <cellStyle name="40% - Accent1 4 5 2 4 2" xfId="27489"/>
    <cellStyle name="40% - Accent1 4 5 2 5" xfId="27490"/>
    <cellStyle name="40% - Accent1 4 5 2 6" xfId="27491"/>
    <cellStyle name="40% - Accent1 4 5 2 7" xfId="27492"/>
    <cellStyle name="40% - Accent1 4 5 2 8" xfId="27493"/>
    <cellStyle name="40% - Accent1 4 5 2 9" xfId="27494"/>
    <cellStyle name="40% - Accent1 4 5 2_PNF Disclosure Summary 063011" xfId="27495"/>
    <cellStyle name="40% - Accent1 4 5 3" xfId="27496"/>
    <cellStyle name="40% - Accent1 4 5 3 2" xfId="27497"/>
    <cellStyle name="40% - Accent1 4 5 3 2 2" xfId="27498"/>
    <cellStyle name="40% - Accent1 4 5 3 3" xfId="27499"/>
    <cellStyle name="40% - Accent1 4 5 4" xfId="27500"/>
    <cellStyle name="40% - Accent1 4 5 4 2" xfId="27501"/>
    <cellStyle name="40% - Accent1 4 5 4 2 2" xfId="27502"/>
    <cellStyle name="40% - Accent1 4 5 4 3" xfId="27503"/>
    <cellStyle name="40% - Accent1 4 5 5" xfId="27504"/>
    <cellStyle name="40% - Accent1 4 5 5 2" xfId="27505"/>
    <cellStyle name="40% - Accent1 4 5 6" xfId="27506"/>
    <cellStyle name="40% - Accent1 4 5 7" xfId="27507"/>
    <cellStyle name="40% - Accent1 4 5 8" xfId="27508"/>
    <cellStyle name="40% - Accent1 4 5 9" xfId="27509"/>
    <cellStyle name="40% - Accent1 4 5_PNF Disclosure Summary 063011" xfId="27510"/>
    <cellStyle name="40% - Accent1 4 6" xfId="27511"/>
    <cellStyle name="40% - Accent1 4 6 10" xfId="27512"/>
    <cellStyle name="40% - Accent1 4 6 11" xfId="27513"/>
    <cellStyle name="40% - Accent1 4 6 12" xfId="27514"/>
    <cellStyle name="40% - Accent1 4 6 13" xfId="27515"/>
    <cellStyle name="40% - Accent1 4 6 14" xfId="27516"/>
    <cellStyle name="40% - Accent1 4 6 15" xfId="27517"/>
    <cellStyle name="40% - Accent1 4 6 16" xfId="27518"/>
    <cellStyle name="40% - Accent1 4 6 2" xfId="27519"/>
    <cellStyle name="40% - Accent1 4 6 2 10" xfId="27520"/>
    <cellStyle name="40% - Accent1 4 6 2 11" xfId="27521"/>
    <cellStyle name="40% - Accent1 4 6 2 12" xfId="27522"/>
    <cellStyle name="40% - Accent1 4 6 2 13" xfId="27523"/>
    <cellStyle name="40% - Accent1 4 6 2 14" xfId="27524"/>
    <cellStyle name="40% - Accent1 4 6 2 15" xfId="27525"/>
    <cellStyle name="40% - Accent1 4 6 2 2" xfId="27526"/>
    <cellStyle name="40% - Accent1 4 6 2 2 2" xfId="27527"/>
    <cellStyle name="40% - Accent1 4 6 2 2 2 2" xfId="27528"/>
    <cellStyle name="40% - Accent1 4 6 2 2 3" xfId="27529"/>
    <cellStyle name="40% - Accent1 4 6 2 3" xfId="27530"/>
    <cellStyle name="40% - Accent1 4 6 2 3 2" xfId="27531"/>
    <cellStyle name="40% - Accent1 4 6 2 3 2 2" xfId="27532"/>
    <cellStyle name="40% - Accent1 4 6 2 3 3" xfId="27533"/>
    <cellStyle name="40% - Accent1 4 6 2 4" xfId="27534"/>
    <cellStyle name="40% - Accent1 4 6 2 4 2" xfId="27535"/>
    <cellStyle name="40% - Accent1 4 6 2 5" xfId="27536"/>
    <cellStyle name="40% - Accent1 4 6 2 6" xfId="27537"/>
    <cellStyle name="40% - Accent1 4 6 2 7" xfId="27538"/>
    <cellStyle name="40% - Accent1 4 6 2 8" xfId="27539"/>
    <cellStyle name="40% - Accent1 4 6 2 9" xfId="27540"/>
    <cellStyle name="40% - Accent1 4 6 2_PNF Disclosure Summary 063011" xfId="27541"/>
    <cellStyle name="40% - Accent1 4 6 3" xfId="27542"/>
    <cellStyle name="40% - Accent1 4 6 3 2" xfId="27543"/>
    <cellStyle name="40% - Accent1 4 6 3 2 2" xfId="27544"/>
    <cellStyle name="40% - Accent1 4 6 3 3" xfId="27545"/>
    <cellStyle name="40% - Accent1 4 6 4" xfId="27546"/>
    <cellStyle name="40% - Accent1 4 6 4 2" xfId="27547"/>
    <cellStyle name="40% - Accent1 4 6 4 2 2" xfId="27548"/>
    <cellStyle name="40% - Accent1 4 6 4 3" xfId="27549"/>
    <cellStyle name="40% - Accent1 4 6 5" xfId="27550"/>
    <cellStyle name="40% - Accent1 4 6 5 2" xfId="27551"/>
    <cellStyle name="40% - Accent1 4 6 6" xfId="27552"/>
    <cellStyle name="40% - Accent1 4 6 7" xfId="27553"/>
    <cellStyle name="40% - Accent1 4 6 8" xfId="27554"/>
    <cellStyle name="40% - Accent1 4 6 9" xfId="27555"/>
    <cellStyle name="40% - Accent1 4 6_PNF Disclosure Summary 063011" xfId="27556"/>
    <cellStyle name="40% - Accent1 4 7" xfId="27557"/>
    <cellStyle name="40% - Accent1 4 7 10" xfId="27558"/>
    <cellStyle name="40% - Accent1 4 7 11" xfId="27559"/>
    <cellStyle name="40% - Accent1 4 7 12" xfId="27560"/>
    <cellStyle name="40% - Accent1 4 7 13" xfId="27561"/>
    <cellStyle name="40% - Accent1 4 7 14" xfId="27562"/>
    <cellStyle name="40% - Accent1 4 7 15" xfId="27563"/>
    <cellStyle name="40% - Accent1 4 7 16" xfId="27564"/>
    <cellStyle name="40% - Accent1 4 7 2" xfId="27565"/>
    <cellStyle name="40% - Accent1 4 7 2 10" xfId="27566"/>
    <cellStyle name="40% - Accent1 4 7 2 11" xfId="27567"/>
    <cellStyle name="40% - Accent1 4 7 2 12" xfId="27568"/>
    <cellStyle name="40% - Accent1 4 7 2 13" xfId="27569"/>
    <cellStyle name="40% - Accent1 4 7 2 14" xfId="27570"/>
    <cellStyle name="40% - Accent1 4 7 2 15" xfId="27571"/>
    <cellStyle name="40% - Accent1 4 7 2 2" xfId="27572"/>
    <cellStyle name="40% - Accent1 4 7 2 2 2" xfId="27573"/>
    <cellStyle name="40% - Accent1 4 7 2 2 2 2" xfId="27574"/>
    <cellStyle name="40% - Accent1 4 7 2 2 3" xfId="27575"/>
    <cellStyle name="40% - Accent1 4 7 2 3" xfId="27576"/>
    <cellStyle name="40% - Accent1 4 7 2 3 2" xfId="27577"/>
    <cellStyle name="40% - Accent1 4 7 2 3 2 2" xfId="27578"/>
    <cellStyle name="40% - Accent1 4 7 2 3 3" xfId="27579"/>
    <cellStyle name="40% - Accent1 4 7 2 4" xfId="27580"/>
    <cellStyle name="40% - Accent1 4 7 2 4 2" xfId="27581"/>
    <cellStyle name="40% - Accent1 4 7 2 5" xfId="27582"/>
    <cellStyle name="40% - Accent1 4 7 2 6" xfId="27583"/>
    <cellStyle name="40% - Accent1 4 7 2 7" xfId="27584"/>
    <cellStyle name="40% - Accent1 4 7 2 8" xfId="27585"/>
    <cellStyle name="40% - Accent1 4 7 2 9" xfId="27586"/>
    <cellStyle name="40% - Accent1 4 7 2_PNF Disclosure Summary 063011" xfId="27587"/>
    <cellStyle name="40% - Accent1 4 7 3" xfId="27588"/>
    <cellStyle name="40% - Accent1 4 7 3 2" xfId="27589"/>
    <cellStyle name="40% - Accent1 4 7 3 2 2" xfId="27590"/>
    <cellStyle name="40% - Accent1 4 7 3 3" xfId="27591"/>
    <cellStyle name="40% - Accent1 4 7 4" xfId="27592"/>
    <cellStyle name="40% - Accent1 4 7 4 2" xfId="27593"/>
    <cellStyle name="40% - Accent1 4 7 4 2 2" xfId="27594"/>
    <cellStyle name="40% - Accent1 4 7 4 3" xfId="27595"/>
    <cellStyle name="40% - Accent1 4 7 5" xfId="27596"/>
    <cellStyle name="40% - Accent1 4 7 5 2" xfId="27597"/>
    <cellStyle name="40% - Accent1 4 7 6" xfId="27598"/>
    <cellStyle name="40% - Accent1 4 7 7" xfId="27599"/>
    <cellStyle name="40% - Accent1 4 7 8" xfId="27600"/>
    <cellStyle name="40% - Accent1 4 7 9" xfId="27601"/>
    <cellStyle name="40% - Accent1 4 7_PNF Disclosure Summary 063011" xfId="27602"/>
    <cellStyle name="40% - Accent1 4 8" xfId="27603"/>
    <cellStyle name="40% - Accent1 4 8 10" xfId="27604"/>
    <cellStyle name="40% - Accent1 4 8 11" xfId="27605"/>
    <cellStyle name="40% - Accent1 4 8 12" xfId="27606"/>
    <cellStyle name="40% - Accent1 4 8 13" xfId="27607"/>
    <cellStyle name="40% - Accent1 4 8 14" xfId="27608"/>
    <cellStyle name="40% - Accent1 4 8 15" xfId="27609"/>
    <cellStyle name="40% - Accent1 4 8 2" xfId="27610"/>
    <cellStyle name="40% - Accent1 4 8 2 2" xfId="27611"/>
    <cellStyle name="40% - Accent1 4 8 2 2 2" xfId="27612"/>
    <cellStyle name="40% - Accent1 4 8 2 3" xfId="27613"/>
    <cellStyle name="40% - Accent1 4 8 3" xfId="27614"/>
    <cellStyle name="40% - Accent1 4 8 3 2" xfId="27615"/>
    <cellStyle name="40% - Accent1 4 8 3 2 2" xfId="27616"/>
    <cellStyle name="40% - Accent1 4 8 3 3" xfId="27617"/>
    <cellStyle name="40% - Accent1 4 8 4" xfId="27618"/>
    <cellStyle name="40% - Accent1 4 8 4 2" xfId="27619"/>
    <cellStyle name="40% - Accent1 4 8 5" xfId="27620"/>
    <cellStyle name="40% - Accent1 4 8 6" xfId="27621"/>
    <cellStyle name="40% - Accent1 4 8 7" xfId="27622"/>
    <cellStyle name="40% - Accent1 4 8 8" xfId="27623"/>
    <cellStyle name="40% - Accent1 4 8 9" xfId="27624"/>
    <cellStyle name="40% - Accent1 4 8_PNF Disclosure Summary 063011" xfId="27625"/>
    <cellStyle name="40% - Accent1 4 9" xfId="27626"/>
    <cellStyle name="40% - Accent1 4 9 2" xfId="27627"/>
    <cellStyle name="40% - Accent1 4 9 2 2" xfId="27628"/>
    <cellStyle name="40% - Accent1 4 9 3" xfId="27629"/>
    <cellStyle name="40% - Accent1 4_PNF Disclosure Summary 063011" xfId="27630"/>
    <cellStyle name="40% - Accent1 5" xfId="27631"/>
    <cellStyle name="40% - Accent1 5 10" xfId="27632"/>
    <cellStyle name="40% - Accent1 5 10 2" xfId="27633"/>
    <cellStyle name="40% - Accent1 5 10 2 2" xfId="27634"/>
    <cellStyle name="40% - Accent1 5 10 3" xfId="27635"/>
    <cellStyle name="40% - Accent1 5 11" xfId="27636"/>
    <cellStyle name="40% - Accent1 5 11 2" xfId="27637"/>
    <cellStyle name="40% - Accent1 5 12" xfId="27638"/>
    <cellStyle name="40% - Accent1 5 13" xfId="27639"/>
    <cellStyle name="40% - Accent1 5 14" xfId="27640"/>
    <cellStyle name="40% - Accent1 5 15" xfId="27641"/>
    <cellStyle name="40% - Accent1 5 16" xfId="27642"/>
    <cellStyle name="40% - Accent1 5 17" xfId="27643"/>
    <cellStyle name="40% - Accent1 5 18" xfId="27644"/>
    <cellStyle name="40% - Accent1 5 19" xfId="27645"/>
    <cellStyle name="40% - Accent1 5 2" xfId="27646"/>
    <cellStyle name="40% - Accent1 5 2 10" xfId="27647"/>
    <cellStyle name="40% - Accent1 5 2 11" xfId="27648"/>
    <cellStyle name="40% - Accent1 5 2 12" xfId="27649"/>
    <cellStyle name="40% - Accent1 5 2 13" xfId="27650"/>
    <cellStyle name="40% - Accent1 5 2 14" xfId="27651"/>
    <cellStyle name="40% - Accent1 5 2 15" xfId="27652"/>
    <cellStyle name="40% - Accent1 5 2 16" xfId="27653"/>
    <cellStyle name="40% - Accent1 5 2 2" xfId="27654"/>
    <cellStyle name="40% - Accent1 5 2 2 10" xfId="27655"/>
    <cellStyle name="40% - Accent1 5 2 2 11" xfId="27656"/>
    <cellStyle name="40% - Accent1 5 2 2 12" xfId="27657"/>
    <cellStyle name="40% - Accent1 5 2 2 13" xfId="27658"/>
    <cellStyle name="40% - Accent1 5 2 2 14" xfId="27659"/>
    <cellStyle name="40% - Accent1 5 2 2 15" xfId="27660"/>
    <cellStyle name="40% - Accent1 5 2 2 2" xfId="27661"/>
    <cellStyle name="40% - Accent1 5 2 2 2 2" xfId="27662"/>
    <cellStyle name="40% - Accent1 5 2 2 2 2 2" xfId="27663"/>
    <cellStyle name="40% - Accent1 5 2 2 2 3" xfId="27664"/>
    <cellStyle name="40% - Accent1 5 2 2 3" xfId="27665"/>
    <cellStyle name="40% - Accent1 5 2 2 3 2" xfId="27666"/>
    <cellStyle name="40% - Accent1 5 2 2 3 2 2" xfId="27667"/>
    <cellStyle name="40% - Accent1 5 2 2 3 3" xfId="27668"/>
    <cellStyle name="40% - Accent1 5 2 2 4" xfId="27669"/>
    <cellStyle name="40% - Accent1 5 2 2 4 2" xfId="27670"/>
    <cellStyle name="40% - Accent1 5 2 2 5" xfId="27671"/>
    <cellStyle name="40% - Accent1 5 2 2 6" xfId="27672"/>
    <cellStyle name="40% - Accent1 5 2 2 7" xfId="27673"/>
    <cellStyle name="40% - Accent1 5 2 2 8" xfId="27674"/>
    <cellStyle name="40% - Accent1 5 2 2 9" xfId="27675"/>
    <cellStyle name="40% - Accent1 5 2 2_PNF Disclosure Summary 063011" xfId="27676"/>
    <cellStyle name="40% - Accent1 5 2 3" xfId="27677"/>
    <cellStyle name="40% - Accent1 5 2 3 2" xfId="27678"/>
    <cellStyle name="40% - Accent1 5 2 3 2 2" xfId="27679"/>
    <cellStyle name="40% - Accent1 5 2 3 3" xfId="27680"/>
    <cellStyle name="40% - Accent1 5 2 4" xfId="27681"/>
    <cellStyle name="40% - Accent1 5 2 4 2" xfId="27682"/>
    <cellStyle name="40% - Accent1 5 2 4 2 2" xfId="27683"/>
    <cellStyle name="40% - Accent1 5 2 4 3" xfId="27684"/>
    <cellStyle name="40% - Accent1 5 2 5" xfId="27685"/>
    <cellStyle name="40% - Accent1 5 2 5 2" xfId="27686"/>
    <cellStyle name="40% - Accent1 5 2 6" xfId="27687"/>
    <cellStyle name="40% - Accent1 5 2 7" xfId="27688"/>
    <cellStyle name="40% - Accent1 5 2 8" xfId="27689"/>
    <cellStyle name="40% - Accent1 5 2 9" xfId="27690"/>
    <cellStyle name="40% - Accent1 5 2_PNF Disclosure Summary 063011" xfId="27691"/>
    <cellStyle name="40% - Accent1 5 20" xfId="27692"/>
    <cellStyle name="40% - Accent1 5 21" xfId="27693"/>
    <cellStyle name="40% - Accent1 5 22" xfId="27694"/>
    <cellStyle name="40% - Accent1 5 3" xfId="27695"/>
    <cellStyle name="40% - Accent1 5 3 10" xfId="27696"/>
    <cellStyle name="40% - Accent1 5 3 11" xfId="27697"/>
    <cellStyle name="40% - Accent1 5 3 12" xfId="27698"/>
    <cellStyle name="40% - Accent1 5 3 13" xfId="27699"/>
    <cellStyle name="40% - Accent1 5 3 14" xfId="27700"/>
    <cellStyle name="40% - Accent1 5 3 15" xfId="27701"/>
    <cellStyle name="40% - Accent1 5 3 16" xfId="27702"/>
    <cellStyle name="40% - Accent1 5 3 2" xfId="27703"/>
    <cellStyle name="40% - Accent1 5 3 2 10" xfId="27704"/>
    <cellStyle name="40% - Accent1 5 3 2 11" xfId="27705"/>
    <cellStyle name="40% - Accent1 5 3 2 12" xfId="27706"/>
    <cellStyle name="40% - Accent1 5 3 2 13" xfId="27707"/>
    <cellStyle name="40% - Accent1 5 3 2 14" xfId="27708"/>
    <cellStyle name="40% - Accent1 5 3 2 15" xfId="27709"/>
    <cellStyle name="40% - Accent1 5 3 2 2" xfId="27710"/>
    <cellStyle name="40% - Accent1 5 3 2 2 2" xfId="27711"/>
    <cellStyle name="40% - Accent1 5 3 2 2 2 2" xfId="27712"/>
    <cellStyle name="40% - Accent1 5 3 2 2 3" xfId="27713"/>
    <cellStyle name="40% - Accent1 5 3 2 3" xfId="27714"/>
    <cellStyle name="40% - Accent1 5 3 2 3 2" xfId="27715"/>
    <cellStyle name="40% - Accent1 5 3 2 3 2 2" xfId="27716"/>
    <cellStyle name="40% - Accent1 5 3 2 3 3" xfId="27717"/>
    <cellStyle name="40% - Accent1 5 3 2 4" xfId="27718"/>
    <cellStyle name="40% - Accent1 5 3 2 4 2" xfId="27719"/>
    <cellStyle name="40% - Accent1 5 3 2 5" xfId="27720"/>
    <cellStyle name="40% - Accent1 5 3 2 6" xfId="27721"/>
    <cellStyle name="40% - Accent1 5 3 2 7" xfId="27722"/>
    <cellStyle name="40% - Accent1 5 3 2 8" xfId="27723"/>
    <cellStyle name="40% - Accent1 5 3 2 9" xfId="27724"/>
    <cellStyle name="40% - Accent1 5 3 2_PNF Disclosure Summary 063011" xfId="27725"/>
    <cellStyle name="40% - Accent1 5 3 3" xfId="27726"/>
    <cellStyle name="40% - Accent1 5 3 3 2" xfId="27727"/>
    <cellStyle name="40% - Accent1 5 3 3 2 2" xfId="27728"/>
    <cellStyle name="40% - Accent1 5 3 3 3" xfId="27729"/>
    <cellStyle name="40% - Accent1 5 3 4" xfId="27730"/>
    <cellStyle name="40% - Accent1 5 3 4 2" xfId="27731"/>
    <cellStyle name="40% - Accent1 5 3 4 2 2" xfId="27732"/>
    <cellStyle name="40% - Accent1 5 3 4 3" xfId="27733"/>
    <cellStyle name="40% - Accent1 5 3 5" xfId="27734"/>
    <cellStyle name="40% - Accent1 5 3 5 2" xfId="27735"/>
    <cellStyle name="40% - Accent1 5 3 6" xfId="27736"/>
    <cellStyle name="40% - Accent1 5 3 7" xfId="27737"/>
    <cellStyle name="40% - Accent1 5 3 8" xfId="27738"/>
    <cellStyle name="40% - Accent1 5 3 9" xfId="27739"/>
    <cellStyle name="40% - Accent1 5 3_PNF Disclosure Summary 063011" xfId="27740"/>
    <cellStyle name="40% - Accent1 5 4" xfId="27741"/>
    <cellStyle name="40% - Accent1 5 4 10" xfId="27742"/>
    <cellStyle name="40% - Accent1 5 4 11" xfId="27743"/>
    <cellStyle name="40% - Accent1 5 4 12" xfId="27744"/>
    <cellStyle name="40% - Accent1 5 4 13" xfId="27745"/>
    <cellStyle name="40% - Accent1 5 4 14" xfId="27746"/>
    <cellStyle name="40% - Accent1 5 4 15" xfId="27747"/>
    <cellStyle name="40% - Accent1 5 4 16" xfId="27748"/>
    <cellStyle name="40% - Accent1 5 4 2" xfId="27749"/>
    <cellStyle name="40% - Accent1 5 4 2 10" xfId="27750"/>
    <cellStyle name="40% - Accent1 5 4 2 11" xfId="27751"/>
    <cellStyle name="40% - Accent1 5 4 2 12" xfId="27752"/>
    <cellStyle name="40% - Accent1 5 4 2 13" xfId="27753"/>
    <cellStyle name="40% - Accent1 5 4 2 14" xfId="27754"/>
    <cellStyle name="40% - Accent1 5 4 2 15" xfId="27755"/>
    <cellStyle name="40% - Accent1 5 4 2 2" xfId="27756"/>
    <cellStyle name="40% - Accent1 5 4 2 2 2" xfId="27757"/>
    <cellStyle name="40% - Accent1 5 4 2 2 2 2" xfId="27758"/>
    <cellStyle name="40% - Accent1 5 4 2 2 3" xfId="27759"/>
    <cellStyle name="40% - Accent1 5 4 2 3" xfId="27760"/>
    <cellStyle name="40% - Accent1 5 4 2 3 2" xfId="27761"/>
    <cellStyle name="40% - Accent1 5 4 2 3 2 2" xfId="27762"/>
    <cellStyle name="40% - Accent1 5 4 2 3 3" xfId="27763"/>
    <cellStyle name="40% - Accent1 5 4 2 4" xfId="27764"/>
    <cellStyle name="40% - Accent1 5 4 2 4 2" xfId="27765"/>
    <cellStyle name="40% - Accent1 5 4 2 5" xfId="27766"/>
    <cellStyle name="40% - Accent1 5 4 2 6" xfId="27767"/>
    <cellStyle name="40% - Accent1 5 4 2 7" xfId="27768"/>
    <cellStyle name="40% - Accent1 5 4 2 8" xfId="27769"/>
    <cellStyle name="40% - Accent1 5 4 2 9" xfId="27770"/>
    <cellStyle name="40% - Accent1 5 4 2_PNF Disclosure Summary 063011" xfId="27771"/>
    <cellStyle name="40% - Accent1 5 4 3" xfId="27772"/>
    <cellStyle name="40% - Accent1 5 4 3 2" xfId="27773"/>
    <cellStyle name="40% - Accent1 5 4 3 2 2" xfId="27774"/>
    <cellStyle name="40% - Accent1 5 4 3 3" xfId="27775"/>
    <cellStyle name="40% - Accent1 5 4 4" xfId="27776"/>
    <cellStyle name="40% - Accent1 5 4 4 2" xfId="27777"/>
    <cellStyle name="40% - Accent1 5 4 4 2 2" xfId="27778"/>
    <cellStyle name="40% - Accent1 5 4 4 3" xfId="27779"/>
    <cellStyle name="40% - Accent1 5 4 5" xfId="27780"/>
    <cellStyle name="40% - Accent1 5 4 5 2" xfId="27781"/>
    <cellStyle name="40% - Accent1 5 4 6" xfId="27782"/>
    <cellStyle name="40% - Accent1 5 4 7" xfId="27783"/>
    <cellStyle name="40% - Accent1 5 4 8" xfId="27784"/>
    <cellStyle name="40% - Accent1 5 4 9" xfId="27785"/>
    <cellStyle name="40% - Accent1 5 4_PNF Disclosure Summary 063011" xfId="27786"/>
    <cellStyle name="40% - Accent1 5 5" xfId="27787"/>
    <cellStyle name="40% - Accent1 5 5 10" xfId="27788"/>
    <cellStyle name="40% - Accent1 5 5 11" xfId="27789"/>
    <cellStyle name="40% - Accent1 5 5 12" xfId="27790"/>
    <cellStyle name="40% - Accent1 5 5 13" xfId="27791"/>
    <cellStyle name="40% - Accent1 5 5 14" xfId="27792"/>
    <cellStyle name="40% - Accent1 5 5 15" xfId="27793"/>
    <cellStyle name="40% - Accent1 5 5 16" xfId="27794"/>
    <cellStyle name="40% - Accent1 5 5 2" xfId="27795"/>
    <cellStyle name="40% - Accent1 5 5 2 10" xfId="27796"/>
    <cellStyle name="40% - Accent1 5 5 2 11" xfId="27797"/>
    <cellStyle name="40% - Accent1 5 5 2 12" xfId="27798"/>
    <cellStyle name="40% - Accent1 5 5 2 13" xfId="27799"/>
    <cellStyle name="40% - Accent1 5 5 2 14" xfId="27800"/>
    <cellStyle name="40% - Accent1 5 5 2 15" xfId="27801"/>
    <cellStyle name="40% - Accent1 5 5 2 2" xfId="27802"/>
    <cellStyle name="40% - Accent1 5 5 2 2 2" xfId="27803"/>
    <cellStyle name="40% - Accent1 5 5 2 2 2 2" xfId="27804"/>
    <cellStyle name="40% - Accent1 5 5 2 2 3" xfId="27805"/>
    <cellStyle name="40% - Accent1 5 5 2 3" xfId="27806"/>
    <cellStyle name="40% - Accent1 5 5 2 3 2" xfId="27807"/>
    <cellStyle name="40% - Accent1 5 5 2 3 2 2" xfId="27808"/>
    <cellStyle name="40% - Accent1 5 5 2 3 3" xfId="27809"/>
    <cellStyle name="40% - Accent1 5 5 2 4" xfId="27810"/>
    <cellStyle name="40% - Accent1 5 5 2 4 2" xfId="27811"/>
    <cellStyle name="40% - Accent1 5 5 2 5" xfId="27812"/>
    <cellStyle name="40% - Accent1 5 5 2 6" xfId="27813"/>
    <cellStyle name="40% - Accent1 5 5 2 7" xfId="27814"/>
    <cellStyle name="40% - Accent1 5 5 2 8" xfId="27815"/>
    <cellStyle name="40% - Accent1 5 5 2 9" xfId="27816"/>
    <cellStyle name="40% - Accent1 5 5 2_PNF Disclosure Summary 063011" xfId="27817"/>
    <cellStyle name="40% - Accent1 5 5 3" xfId="27818"/>
    <cellStyle name="40% - Accent1 5 5 3 2" xfId="27819"/>
    <cellStyle name="40% - Accent1 5 5 3 2 2" xfId="27820"/>
    <cellStyle name="40% - Accent1 5 5 3 3" xfId="27821"/>
    <cellStyle name="40% - Accent1 5 5 4" xfId="27822"/>
    <cellStyle name="40% - Accent1 5 5 4 2" xfId="27823"/>
    <cellStyle name="40% - Accent1 5 5 4 2 2" xfId="27824"/>
    <cellStyle name="40% - Accent1 5 5 4 3" xfId="27825"/>
    <cellStyle name="40% - Accent1 5 5 5" xfId="27826"/>
    <cellStyle name="40% - Accent1 5 5 5 2" xfId="27827"/>
    <cellStyle name="40% - Accent1 5 5 6" xfId="27828"/>
    <cellStyle name="40% - Accent1 5 5 7" xfId="27829"/>
    <cellStyle name="40% - Accent1 5 5 8" xfId="27830"/>
    <cellStyle name="40% - Accent1 5 5 9" xfId="27831"/>
    <cellStyle name="40% - Accent1 5 5_PNF Disclosure Summary 063011" xfId="27832"/>
    <cellStyle name="40% - Accent1 5 6" xfId="27833"/>
    <cellStyle name="40% - Accent1 5 6 10" xfId="27834"/>
    <cellStyle name="40% - Accent1 5 6 11" xfId="27835"/>
    <cellStyle name="40% - Accent1 5 6 12" xfId="27836"/>
    <cellStyle name="40% - Accent1 5 6 13" xfId="27837"/>
    <cellStyle name="40% - Accent1 5 6 14" xfId="27838"/>
    <cellStyle name="40% - Accent1 5 6 15" xfId="27839"/>
    <cellStyle name="40% - Accent1 5 6 16" xfId="27840"/>
    <cellStyle name="40% - Accent1 5 6 2" xfId="27841"/>
    <cellStyle name="40% - Accent1 5 6 2 10" xfId="27842"/>
    <cellStyle name="40% - Accent1 5 6 2 11" xfId="27843"/>
    <cellStyle name="40% - Accent1 5 6 2 12" xfId="27844"/>
    <cellStyle name="40% - Accent1 5 6 2 13" xfId="27845"/>
    <cellStyle name="40% - Accent1 5 6 2 14" xfId="27846"/>
    <cellStyle name="40% - Accent1 5 6 2 15" xfId="27847"/>
    <cellStyle name="40% - Accent1 5 6 2 2" xfId="27848"/>
    <cellStyle name="40% - Accent1 5 6 2 2 2" xfId="27849"/>
    <cellStyle name="40% - Accent1 5 6 2 2 2 2" xfId="27850"/>
    <cellStyle name="40% - Accent1 5 6 2 2 3" xfId="27851"/>
    <cellStyle name="40% - Accent1 5 6 2 3" xfId="27852"/>
    <cellStyle name="40% - Accent1 5 6 2 3 2" xfId="27853"/>
    <cellStyle name="40% - Accent1 5 6 2 3 2 2" xfId="27854"/>
    <cellStyle name="40% - Accent1 5 6 2 3 3" xfId="27855"/>
    <cellStyle name="40% - Accent1 5 6 2 4" xfId="27856"/>
    <cellStyle name="40% - Accent1 5 6 2 4 2" xfId="27857"/>
    <cellStyle name="40% - Accent1 5 6 2 5" xfId="27858"/>
    <cellStyle name="40% - Accent1 5 6 2 6" xfId="27859"/>
    <cellStyle name="40% - Accent1 5 6 2 7" xfId="27860"/>
    <cellStyle name="40% - Accent1 5 6 2 8" xfId="27861"/>
    <cellStyle name="40% - Accent1 5 6 2 9" xfId="27862"/>
    <cellStyle name="40% - Accent1 5 6 2_PNF Disclosure Summary 063011" xfId="27863"/>
    <cellStyle name="40% - Accent1 5 6 3" xfId="27864"/>
    <cellStyle name="40% - Accent1 5 6 3 2" xfId="27865"/>
    <cellStyle name="40% - Accent1 5 6 3 2 2" xfId="27866"/>
    <cellStyle name="40% - Accent1 5 6 3 3" xfId="27867"/>
    <cellStyle name="40% - Accent1 5 6 4" xfId="27868"/>
    <cellStyle name="40% - Accent1 5 6 4 2" xfId="27869"/>
    <cellStyle name="40% - Accent1 5 6 4 2 2" xfId="27870"/>
    <cellStyle name="40% - Accent1 5 6 4 3" xfId="27871"/>
    <cellStyle name="40% - Accent1 5 6 5" xfId="27872"/>
    <cellStyle name="40% - Accent1 5 6 5 2" xfId="27873"/>
    <cellStyle name="40% - Accent1 5 6 6" xfId="27874"/>
    <cellStyle name="40% - Accent1 5 6 7" xfId="27875"/>
    <cellStyle name="40% - Accent1 5 6 8" xfId="27876"/>
    <cellStyle name="40% - Accent1 5 6 9" xfId="27877"/>
    <cellStyle name="40% - Accent1 5 6_PNF Disclosure Summary 063011" xfId="27878"/>
    <cellStyle name="40% - Accent1 5 7" xfId="27879"/>
    <cellStyle name="40% - Accent1 5 7 10" xfId="27880"/>
    <cellStyle name="40% - Accent1 5 7 11" xfId="27881"/>
    <cellStyle name="40% - Accent1 5 7 12" xfId="27882"/>
    <cellStyle name="40% - Accent1 5 7 13" xfId="27883"/>
    <cellStyle name="40% - Accent1 5 7 14" xfId="27884"/>
    <cellStyle name="40% - Accent1 5 7 15" xfId="27885"/>
    <cellStyle name="40% - Accent1 5 7 16" xfId="27886"/>
    <cellStyle name="40% - Accent1 5 7 2" xfId="27887"/>
    <cellStyle name="40% - Accent1 5 7 2 10" xfId="27888"/>
    <cellStyle name="40% - Accent1 5 7 2 11" xfId="27889"/>
    <cellStyle name="40% - Accent1 5 7 2 12" xfId="27890"/>
    <cellStyle name="40% - Accent1 5 7 2 13" xfId="27891"/>
    <cellStyle name="40% - Accent1 5 7 2 14" xfId="27892"/>
    <cellStyle name="40% - Accent1 5 7 2 15" xfId="27893"/>
    <cellStyle name="40% - Accent1 5 7 2 2" xfId="27894"/>
    <cellStyle name="40% - Accent1 5 7 2 2 2" xfId="27895"/>
    <cellStyle name="40% - Accent1 5 7 2 2 2 2" xfId="27896"/>
    <cellStyle name="40% - Accent1 5 7 2 2 3" xfId="27897"/>
    <cellStyle name="40% - Accent1 5 7 2 3" xfId="27898"/>
    <cellStyle name="40% - Accent1 5 7 2 3 2" xfId="27899"/>
    <cellStyle name="40% - Accent1 5 7 2 3 2 2" xfId="27900"/>
    <cellStyle name="40% - Accent1 5 7 2 3 3" xfId="27901"/>
    <cellStyle name="40% - Accent1 5 7 2 4" xfId="27902"/>
    <cellStyle name="40% - Accent1 5 7 2 4 2" xfId="27903"/>
    <cellStyle name="40% - Accent1 5 7 2 5" xfId="27904"/>
    <cellStyle name="40% - Accent1 5 7 2 6" xfId="27905"/>
    <cellStyle name="40% - Accent1 5 7 2 7" xfId="27906"/>
    <cellStyle name="40% - Accent1 5 7 2 8" xfId="27907"/>
    <cellStyle name="40% - Accent1 5 7 2 9" xfId="27908"/>
    <cellStyle name="40% - Accent1 5 7 2_PNF Disclosure Summary 063011" xfId="27909"/>
    <cellStyle name="40% - Accent1 5 7 3" xfId="27910"/>
    <cellStyle name="40% - Accent1 5 7 3 2" xfId="27911"/>
    <cellStyle name="40% - Accent1 5 7 3 2 2" xfId="27912"/>
    <cellStyle name="40% - Accent1 5 7 3 3" xfId="27913"/>
    <cellStyle name="40% - Accent1 5 7 4" xfId="27914"/>
    <cellStyle name="40% - Accent1 5 7 4 2" xfId="27915"/>
    <cellStyle name="40% - Accent1 5 7 4 2 2" xfId="27916"/>
    <cellStyle name="40% - Accent1 5 7 4 3" xfId="27917"/>
    <cellStyle name="40% - Accent1 5 7 5" xfId="27918"/>
    <cellStyle name="40% - Accent1 5 7 5 2" xfId="27919"/>
    <cellStyle name="40% - Accent1 5 7 6" xfId="27920"/>
    <cellStyle name="40% - Accent1 5 7 7" xfId="27921"/>
    <cellStyle name="40% - Accent1 5 7 8" xfId="27922"/>
    <cellStyle name="40% - Accent1 5 7 9" xfId="27923"/>
    <cellStyle name="40% - Accent1 5 7_PNF Disclosure Summary 063011" xfId="27924"/>
    <cellStyle name="40% - Accent1 5 8" xfId="27925"/>
    <cellStyle name="40% - Accent1 5 8 10" xfId="27926"/>
    <cellStyle name="40% - Accent1 5 8 11" xfId="27927"/>
    <cellStyle name="40% - Accent1 5 8 12" xfId="27928"/>
    <cellStyle name="40% - Accent1 5 8 13" xfId="27929"/>
    <cellStyle name="40% - Accent1 5 8 14" xfId="27930"/>
    <cellStyle name="40% - Accent1 5 8 15" xfId="27931"/>
    <cellStyle name="40% - Accent1 5 8 2" xfId="27932"/>
    <cellStyle name="40% - Accent1 5 8 2 2" xfId="27933"/>
    <cellStyle name="40% - Accent1 5 8 2 2 2" xfId="27934"/>
    <cellStyle name="40% - Accent1 5 8 2 3" xfId="27935"/>
    <cellStyle name="40% - Accent1 5 8 3" xfId="27936"/>
    <cellStyle name="40% - Accent1 5 8 3 2" xfId="27937"/>
    <cellStyle name="40% - Accent1 5 8 3 2 2" xfId="27938"/>
    <cellStyle name="40% - Accent1 5 8 3 3" xfId="27939"/>
    <cellStyle name="40% - Accent1 5 8 4" xfId="27940"/>
    <cellStyle name="40% - Accent1 5 8 4 2" xfId="27941"/>
    <cellStyle name="40% - Accent1 5 8 5" xfId="27942"/>
    <cellStyle name="40% - Accent1 5 8 6" xfId="27943"/>
    <cellStyle name="40% - Accent1 5 8 7" xfId="27944"/>
    <cellStyle name="40% - Accent1 5 8 8" xfId="27945"/>
    <cellStyle name="40% - Accent1 5 8 9" xfId="27946"/>
    <cellStyle name="40% - Accent1 5 8_PNF Disclosure Summary 063011" xfId="27947"/>
    <cellStyle name="40% - Accent1 5 9" xfId="27948"/>
    <cellStyle name="40% - Accent1 5 9 2" xfId="27949"/>
    <cellStyle name="40% - Accent1 5 9 2 2" xfId="27950"/>
    <cellStyle name="40% - Accent1 5 9 3" xfId="27951"/>
    <cellStyle name="40% - Accent1 5_PNF Disclosure Summary 063011" xfId="27952"/>
    <cellStyle name="40% - Accent1 6" xfId="27953"/>
    <cellStyle name="40% - Accent1 6 10" xfId="27954"/>
    <cellStyle name="40% - Accent1 6 10 2" xfId="27955"/>
    <cellStyle name="40% - Accent1 6 10 2 2" xfId="27956"/>
    <cellStyle name="40% - Accent1 6 10 3" xfId="27957"/>
    <cellStyle name="40% - Accent1 6 11" xfId="27958"/>
    <cellStyle name="40% - Accent1 6 11 2" xfId="27959"/>
    <cellStyle name="40% - Accent1 6 12" xfId="27960"/>
    <cellStyle name="40% - Accent1 6 13" xfId="27961"/>
    <cellStyle name="40% - Accent1 6 14" xfId="27962"/>
    <cellStyle name="40% - Accent1 6 15" xfId="27963"/>
    <cellStyle name="40% - Accent1 6 16" xfId="27964"/>
    <cellStyle name="40% - Accent1 6 17" xfId="27965"/>
    <cellStyle name="40% - Accent1 6 18" xfId="27966"/>
    <cellStyle name="40% - Accent1 6 19" xfId="27967"/>
    <cellStyle name="40% - Accent1 6 2" xfId="27968"/>
    <cellStyle name="40% - Accent1 6 2 10" xfId="27969"/>
    <cellStyle name="40% - Accent1 6 2 11" xfId="27970"/>
    <cellStyle name="40% - Accent1 6 2 12" xfId="27971"/>
    <cellStyle name="40% - Accent1 6 2 13" xfId="27972"/>
    <cellStyle name="40% - Accent1 6 2 14" xfId="27973"/>
    <cellStyle name="40% - Accent1 6 2 15" xfId="27974"/>
    <cellStyle name="40% - Accent1 6 2 16" xfId="27975"/>
    <cellStyle name="40% - Accent1 6 2 2" xfId="27976"/>
    <cellStyle name="40% - Accent1 6 2 2 10" xfId="27977"/>
    <cellStyle name="40% - Accent1 6 2 2 11" xfId="27978"/>
    <cellStyle name="40% - Accent1 6 2 2 12" xfId="27979"/>
    <cellStyle name="40% - Accent1 6 2 2 13" xfId="27980"/>
    <cellStyle name="40% - Accent1 6 2 2 14" xfId="27981"/>
    <cellStyle name="40% - Accent1 6 2 2 15" xfId="27982"/>
    <cellStyle name="40% - Accent1 6 2 2 2" xfId="27983"/>
    <cellStyle name="40% - Accent1 6 2 2 2 2" xfId="27984"/>
    <cellStyle name="40% - Accent1 6 2 2 2 2 2" xfId="27985"/>
    <cellStyle name="40% - Accent1 6 2 2 2 3" xfId="27986"/>
    <cellStyle name="40% - Accent1 6 2 2 3" xfId="27987"/>
    <cellStyle name="40% - Accent1 6 2 2 3 2" xfId="27988"/>
    <cellStyle name="40% - Accent1 6 2 2 3 2 2" xfId="27989"/>
    <cellStyle name="40% - Accent1 6 2 2 3 3" xfId="27990"/>
    <cellStyle name="40% - Accent1 6 2 2 4" xfId="27991"/>
    <cellStyle name="40% - Accent1 6 2 2 4 2" xfId="27992"/>
    <cellStyle name="40% - Accent1 6 2 2 5" xfId="27993"/>
    <cellStyle name="40% - Accent1 6 2 2 6" xfId="27994"/>
    <cellStyle name="40% - Accent1 6 2 2 7" xfId="27995"/>
    <cellStyle name="40% - Accent1 6 2 2 8" xfId="27996"/>
    <cellStyle name="40% - Accent1 6 2 2 9" xfId="27997"/>
    <cellStyle name="40% - Accent1 6 2 2_PNF Disclosure Summary 063011" xfId="27998"/>
    <cellStyle name="40% - Accent1 6 2 3" xfId="27999"/>
    <cellStyle name="40% - Accent1 6 2 3 2" xfId="28000"/>
    <cellStyle name="40% - Accent1 6 2 3 2 2" xfId="28001"/>
    <cellStyle name="40% - Accent1 6 2 3 3" xfId="28002"/>
    <cellStyle name="40% - Accent1 6 2 4" xfId="28003"/>
    <cellStyle name="40% - Accent1 6 2 4 2" xfId="28004"/>
    <cellStyle name="40% - Accent1 6 2 4 2 2" xfId="28005"/>
    <cellStyle name="40% - Accent1 6 2 4 3" xfId="28006"/>
    <cellStyle name="40% - Accent1 6 2 5" xfId="28007"/>
    <cellStyle name="40% - Accent1 6 2 5 2" xfId="28008"/>
    <cellStyle name="40% - Accent1 6 2 6" xfId="28009"/>
    <cellStyle name="40% - Accent1 6 2 7" xfId="28010"/>
    <cellStyle name="40% - Accent1 6 2 8" xfId="28011"/>
    <cellStyle name="40% - Accent1 6 2 9" xfId="28012"/>
    <cellStyle name="40% - Accent1 6 2_PNF Disclosure Summary 063011" xfId="28013"/>
    <cellStyle name="40% - Accent1 6 20" xfId="28014"/>
    <cellStyle name="40% - Accent1 6 21" xfId="28015"/>
    <cellStyle name="40% - Accent1 6 22" xfId="28016"/>
    <cellStyle name="40% - Accent1 6 3" xfId="28017"/>
    <cellStyle name="40% - Accent1 6 3 10" xfId="28018"/>
    <cellStyle name="40% - Accent1 6 3 11" xfId="28019"/>
    <cellStyle name="40% - Accent1 6 3 12" xfId="28020"/>
    <cellStyle name="40% - Accent1 6 3 13" xfId="28021"/>
    <cellStyle name="40% - Accent1 6 3 14" xfId="28022"/>
    <cellStyle name="40% - Accent1 6 3 15" xfId="28023"/>
    <cellStyle name="40% - Accent1 6 3 16" xfId="28024"/>
    <cellStyle name="40% - Accent1 6 3 2" xfId="28025"/>
    <cellStyle name="40% - Accent1 6 3 2 10" xfId="28026"/>
    <cellStyle name="40% - Accent1 6 3 2 11" xfId="28027"/>
    <cellStyle name="40% - Accent1 6 3 2 12" xfId="28028"/>
    <cellStyle name="40% - Accent1 6 3 2 13" xfId="28029"/>
    <cellStyle name="40% - Accent1 6 3 2 14" xfId="28030"/>
    <cellStyle name="40% - Accent1 6 3 2 15" xfId="28031"/>
    <cellStyle name="40% - Accent1 6 3 2 2" xfId="28032"/>
    <cellStyle name="40% - Accent1 6 3 2 2 2" xfId="28033"/>
    <cellStyle name="40% - Accent1 6 3 2 2 2 2" xfId="28034"/>
    <cellStyle name="40% - Accent1 6 3 2 2 3" xfId="28035"/>
    <cellStyle name="40% - Accent1 6 3 2 3" xfId="28036"/>
    <cellStyle name="40% - Accent1 6 3 2 3 2" xfId="28037"/>
    <cellStyle name="40% - Accent1 6 3 2 3 2 2" xfId="28038"/>
    <cellStyle name="40% - Accent1 6 3 2 3 3" xfId="28039"/>
    <cellStyle name="40% - Accent1 6 3 2 4" xfId="28040"/>
    <cellStyle name="40% - Accent1 6 3 2 4 2" xfId="28041"/>
    <cellStyle name="40% - Accent1 6 3 2 5" xfId="28042"/>
    <cellStyle name="40% - Accent1 6 3 2 6" xfId="28043"/>
    <cellStyle name="40% - Accent1 6 3 2 7" xfId="28044"/>
    <cellStyle name="40% - Accent1 6 3 2 8" xfId="28045"/>
    <cellStyle name="40% - Accent1 6 3 2 9" xfId="28046"/>
    <cellStyle name="40% - Accent1 6 3 2_PNF Disclosure Summary 063011" xfId="28047"/>
    <cellStyle name="40% - Accent1 6 3 3" xfId="28048"/>
    <cellStyle name="40% - Accent1 6 3 3 2" xfId="28049"/>
    <cellStyle name="40% - Accent1 6 3 3 2 2" xfId="28050"/>
    <cellStyle name="40% - Accent1 6 3 3 3" xfId="28051"/>
    <cellStyle name="40% - Accent1 6 3 4" xfId="28052"/>
    <cellStyle name="40% - Accent1 6 3 4 2" xfId="28053"/>
    <cellStyle name="40% - Accent1 6 3 4 2 2" xfId="28054"/>
    <cellStyle name="40% - Accent1 6 3 4 3" xfId="28055"/>
    <cellStyle name="40% - Accent1 6 3 5" xfId="28056"/>
    <cellStyle name="40% - Accent1 6 3 5 2" xfId="28057"/>
    <cellStyle name="40% - Accent1 6 3 6" xfId="28058"/>
    <cellStyle name="40% - Accent1 6 3 7" xfId="28059"/>
    <cellStyle name="40% - Accent1 6 3 8" xfId="28060"/>
    <cellStyle name="40% - Accent1 6 3 9" xfId="28061"/>
    <cellStyle name="40% - Accent1 6 3_PNF Disclosure Summary 063011" xfId="28062"/>
    <cellStyle name="40% - Accent1 6 4" xfId="28063"/>
    <cellStyle name="40% - Accent1 6 4 10" xfId="28064"/>
    <cellStyle name="40% - Accent1 6 4 11" xfId="28065"/>
    <cellStyle name="40% - Accent1 6 4 12" xfId="28066"/>
    <cellStyle name="40% - Accent1 6 4 13" xfId="28067"/>
    <cellStyle name="40% - Accent1 6 4 14" xfId="28068"/>
    <cellStyle name="40% - Accent1 6 4 15" xfId="28069"/>
    <cellStyle name="40% - Accent1 6 4 16" xfId="28070"/>
    <cellStyle name="40% - Accent1 6 4 2" xfId="28071"/>
    <cellStyle name="40% - Accent1 6 4 2 10" xfId="28072"/>
    <cellStyle name="40% - Accent1 6 4 2 11" xfId="28073"/>
    <cellStyle name="40% - Accent1 6 4 2 12" xfId="28074"/>
    <cellStyle name="40% - Accent1 6 4 2 13" xfId="28075"/>
    <cellStyle name="40% - Accent1 6 4 2 14" xfId="28076"/>
    <cellStyle name="40% - Accent1 6 4 2 15" xfId="28077"/>
    <cellStyle name="40% - Accent1 6 4 2 2" xfId="28078"/>
    <cellStyle name="40% - Accent1 6 4 2 2 2" xfId="28079"/>
    <cellStyle name="40% - Accent1 6 4 2 2 2 2" xfId="28080"/>
    <cellStyle name="40% - Accent1 6 4 2 2 3" xfId="28081"/>
    <cellStyle name="40% - Accent1 6 4 2 3" xfId="28082"/>
    <cellStyle name="40% - Accent1 6 4 2 3 2" xfId="28083"/>
    <cellStyle name="40% - Accent1 6 4 2 3 2 2" xfId="28084"/>
    <cellStyle name="40% - Accent1 6 4 2 3 3" xfId="28085"/>
    <cellStyle name="40% - Accent1 6 4 2 4" xfId="28086"/>
    <cellStyle name="40% - Accent1 6 4 2 4 2" xfId="28087"/>
    <cellStyle name="40% - Accent1 6 4 2 5" xfId="28088"/>
    <cellStyle name="40% - Accent1 6 4 2 6" xfId="28089"/>
    <cellStyle name="40% - Accent1 6 4 2 7" xfId="28090"/>
    <cellStyle name="40% - Accent1 6 4 2 8" xfId="28091"/>
    <cellStyle name="40% - Accent1 6 4 2 9" xfId="28092"/>
    <cellStyle name="40% - Accent1 6 4 2_PNF Disclosure Summary 063011" xfId="28093"/>
    <cellStyle name="40% - Accent1 6 4 3" xfId="28094"/>
    <cellStyle name="40% - Accent1 6 4 3 2" xfId="28095"/>
    <cellStyle name="40% - Accent1 6 4 3 2 2" xfId="28096"/>
    <cellStyle name="40% - Accent1 6 4 3 3" xfId="28097"/>
    <cellStyle name="40% - Accent1 6 4 4" xfId="28098"/>
    <cellStyle name="40% - Accent1 6 4 4 2" xfId="28099"/>
    <cellStyle name="40% - Accent1 6 4 4 2 2" xfId="28100"/>
    <cellStyle name="40% - Accent1 6 4 4 3" xfId="28101"/>
    <cellStyle name="40% - Accent1 6 4 5" xfId="28102"/>
    <cellStyle name="40% - Accent1 6 4 5 2" xfId="28103"/>
    <cellStyle name="40% - Accent1 6 4 6" xfId="28104"/>
    <cellStyle name="40% - Accent1 6 4 7" xfId="28105"/>
    <cellStyle name="40% - Accent1 6 4 8" xfId="28106"/>
    <cellStyle name="40% - Accent1 6 4 9" xfId="28107"/>
    <cellStyle name="40% - Accent1 6 4_PNF Disclosure Summary 063011" xfId="28108"/>
    <cellStyle name="40% - Accent1 6 5" xfId="28109"/>
    <cellStyle name="40% - Accent1 6 5 10" xfId="28110"/>
    <cellStyle name="40% - Accent1 6 5 11" xfId="28111"/>
    <cellStyle name="40% - Accent1 6 5 12" xfId="28112"/>
    <cellStyle name="40% - Accent1 6 5 13" xfId="28113"/>
    <cellStyle name="40% - Accent1 6 5 14" xfId="28114"/>
    <cellStyle name="40% - Accent1 6 5 15" xfId="28115"/>
    <cellStyle name="40% - Accent1 6 5 16" xfId="28116"/>
    <cellStyle name="40% - Accent1 6 5 2" xfId="28117"/>
    <cellStyle name="40% - Accent1 6 5 2 10" xfId="28118"/>
    <cellStyle name="40% - Accent1 6 5 2 11" xfId="28119"/>
    <cellStyle name="40% - Accent1 6 5 2 12" xfId="28120"/>
    <cellStyle name="40% - Accent1 6 5 2 13" xfId="28121"/>
    <cellStyle name="40% - Accent1 6 5 2 14" xfId="28122"/>
    <cellStyle name="40% - Accent1 6 5 2 15" xfId="28123"/>
    <cellStyle name="40% - Accent1 6 5 2 2" xfId="28124"/>
    <cellStyle name="40% - Accent1 6 5 2 2 2" xfId="28125"/>
    <cellStyle name="40% - Accent1 6 5 2 2 2 2" xfId="28126"/>
    <cellStyle name="40% - Accent1 6 5 2 2 3" xfId="28127"/>
    <cellStyle name="40% - Accent1 6 5 2 3" xfId="28128"/>
    <cellStyle name="40% - Accent1 6 5 2 3 2" xfId="28129"/>
    <cellStyle name="40% - Accent1 6 5 2 3 2 2" xfId="28130"/>
    <cellStyle name="40% - Accent1 6 5 2 3 3" xfId="28131"/>
    <cellStyle name="40% - Accent1 6 5 2 4" xfId="28132"/>
    <cellStyle name="40% - Accent1 6 5 2 4 2" xfId="28133"/>
    <cellStyle name="40% - Accent1 6 5 2 5" xfId="28134"/>
    <cellStyle name="40% - Accent1 6 5 2 6" xfId="28135"/>
    <cellStyle name="40% - Accent1 6 5 2 7" xfId="28136"/>
    <cellStyle name="40% - Accent1 6 5 2 8" xfId="28137"/>
    <cellStyle name="40% - Accent1 6 5 2 9" xfId="28138"/>
    <cellStyle name="40% - Accent1 6 5 2_PNF Disclosure Summary 063011" xfId="28139"/>
    <cellStyle name="40% - Accent1 6 5 3" xfId="28140"/>
    <cellStyle name="40% - Accent1 6 5 3 2" xfId="28141"/>
    <cellStyle name="40% - Accent1 6 5 3 2 2" xfId="28142"/>
    <cellStyle name="40% - Accent1 6 5 3 3" xfId="28143"/>
    <cellStyle name="40% - Accent1 6 5 4" xfId="28144"/>
    <cellStyle name="40% - Accent1 6 5 4 2" xfId="28145"/>
    <cellStyle name="40% - Accent1 6 5 4 2 2" xfId="28146"/>
    <cellStyle name="40% - Accent1 6 5 4 3" xfId="28147"/>
    <cellStyle name="40% - Accent1 6 5 5" xfId="28148"/>
    <cellStyle name="40% - Accent1 6 5 5 2" xfId="28149"/>
    <cellStyle name="40% - Accent1 6 5 6" xfId="28150"/>
    <cellStyle name="40% - Accent1 6 5 7" xfId="28151"/>
    <cellStyle name="40% - Accent1 6 5 8" xfId="28152"/>
    <cellStyle name="40% - Accent1 6 5 9" xfId="28153"/>
    <cellStyle name="40% - Accent1 6 5_PNF Disclosure Summary 063011" xfId="28154"/>
    <cellStyle name="40% - Accent1 6 6" xfId="28155"/>
    <cellStyle name="40% - Accent1 6 6 10" xfId="28156"/>
    <cellStyle name="40% - Accent1 6 6 11" xfId="28157"/>
    <cellStyle name="40% - Accent1 6 6 12" xfId="28158"/>
    <cellStyle name="40% - Accent1 6 6 13" xfId="28159"/>
    <cellStyle name="40% - Accent1 6 6 14" xfId="28160"/>
    <cellStyle name="40% - Accent1 6 6 15" xfId="28161"/>
    <cellStyle name="40% - Accent1 6 6 16" xfId="28162"/>
    <cellStyle name="40% - Accent1 6 6 2" xfId="28163"/>
    <cellStyle name="40% - Accent1 6 6 2 10" xfId="28164"/>
    <cellStyle name="40% - Accent1 6 6 2 11" xfId="28165"/>
    <cellStyle name="40% - Accent1 6 6 2 12" xfId="28166"/>
    <cellStyle name="40% - Accent1 6 6 2 13" xfId="28167"/>
    <cellStyle name="40% - Accent1 6 6 2 14" xfId="28168"/>
    <cellStyle name="40% - Accent1 6 6 2 15" xfId="28169"/>
    <cellStyle name="40% - Accent1 6 6 2 2" xfId="28170"/>
    <cellStyle name="40% - Accent1 6 6 2 2 2" xfId="28171"/>
    <cellStyle name="40% - Accent1 6 6 2 2 2 2" xfId="28172"/>
    <cellStyle name="40% - Accent1 6 6 2 2 3" xfId="28173"/>
    <cellStyle name="40% - Accent1 6 6 2 3" xfId="28174"/>
    <cellStyle name="40% - Accent1 6 6 2 3 2" xfId="28175"/>
    <cellStyle name="40% - Accent1 6 6 2 3 2 2" xfId="28176"/>
    <cellStyle name="40% - Accent1 6 6 2 3 3" xfId="28177"/>
    <cellStyle name="40% - Accent1 6 6 2 4" xfId="28178"/>
    <cellStyle name="40% - Accent1 6 6 2 4 2" xfId="28179"/>
    <cellStyle name="40% - Accent1 6 6 2 5" xfId="28180"/>
    <cellStyle name="40% - Accent1 6 6 2 6" xfId="28181"/>
    <cellStyle name="40% - Accent1 6 6 2 7" xfId="28182"/>
    <cellStyle name="40% - Accent1 6 6 2 8" xfId="28183"/>
    <cellStyle name="40% - Accent1 6 6 2 9" xfId="28184"/>
    <cellStyle name="40% - Accent1 6 6 2_PNF Disclosure Summary 063011" xfId="28185"/>
    <cellStyle name="40% - Accent1 6 6 3" xfId="28186"/>
    <cellStyle name="40% - Accent1 6 6 3 2" xfId="28187"/>
    <cellStyle name="40% - Accent1 6 6 3 2 2" xfId="28188"/>
    <cellStyle name="40% - Accent1 6 6 3 3" xfId="28189"/>
    <cellStyle name="40% - Accent1 6 6 4" xfId="28190"/>
    <cellStyle name="40% - Accent1 6 6 4 2" xfId="28191"/>
    <cellStyle name="40% - Accent1 6 6 4 2 2" xfId="28192"/>
    <cellStyle name="40% - Accent1 6 6 4 3" xfId="28193"/>
    <cellStyle name="40% - Accent1 6 6 5" xfId="28194"/>
    <cellStyle name="40% - Accent1 6 6 5 2" xfId="28195"/>
    <cellStyle name="40% - Accent1 6 6 6" xfId="28196"/>
    <cellStyle name="40% - Accent1 6 6 7" xfId="28197"/>
    <cellStyle name="40% - Accent1 6 6 8" xfId="28198"/>
    <cellStyle name="40% - Accent1 6 6 9" xfId="28199"/>
    <cellStyle name="40% - Accent1 6 6_PNF Disclosure Summary 063011" xfId="28200"/>
    <cellStyle name="40% - Accent1 6 7" xfId="28201"/>
    <cellStyle name="40% - Accent1 6 7 10" xfId="28202"/>
    <cellStyle name="40% - Accent1 6 7 11" xfId="28203"/>
    <cellStyle name="40% - Accent1 6 7 12" xfId="28204"/>
    <cellStyle name="40% - Accent1 6 7 13" xfId="28205"/>
    <cellStyle name="40% - Accent1 6 7 14" xfId="28206"/>
    <cellStyle name="40% - Accent1 6 7 15" xfId="28207"/>
    <cellStyle name="40% - Accent1 6 7 16" xfId="28208"/>
    <cellStyle name="40% - Accent1 6 7 2" xfId="28209"/>
    <cellStyle name="40% - Accent1 6 7 2 10" xfId="28210"/>
    <cellStyle name="40% - Accent1 6 7 2 11" xfId="28211"/>
    <cellStyle name="40% - Accent1 6 7 2 12" xfId="28212"/>
    <cellStyle name="40% - Accent1 6 7 2 13" xfId="28213"/>
    <cellStyle name="40% - Accent1 6 7 2 14" xfId="28214"/>
    <cellStyle name="40% - Accent1 6 7 2 15" xfId="28215"/>
    <cellStyle name="40% - Accent1 6 7 2 2" xfId="28216"/>
    <cellStyle name="40% - Accent1 6 7 2 2 2" xfId="28217"/>
    <cellStyle name="40% - Accent1 6 7 2 2 2 2" xfId="28218"/>
    <cellStyle name="40% - Accent1 6 7 2 2 3" xfId="28219"/>
    <cellStyle name="40% - Accent1 6 7 2 3" xfId="28220"/>
    <cellStyle name="40% - Accent1 6 7 2 3 2" xfId="28221"/>
    <cellStyle name="40% - Accent1 6 7 2 3 2 2" xfId="28222"/>
    <cellStyle name="40% - Accent1 6 7 2 3 3" xfId="28223"/>
    <cellStyle name="40% - Accent1 6 7 2 4" xfId="28224"/>
    <cellStyle name="40% - Accent1 6 7 2 4 2" xfId="28225"/>
    <cellStyle name="40% - Accent1 6 7 2 5" xfId="28226"/>
    <cellStyle name="40% - Accent1 6 7 2 6" xfId="28227"/>
    <cellStyle name="40% - Accent1 6 7 2 7" xfId="28228"/>
    <cellStyle name="40% - Accent1 6 7 2 8" xfId="28229"/>
    <cellStyle name="40% - Accent1 6 7 2 9" xfId="28230"/>
    <cellStyle name="40% - Accent1 6 7 2_PNF Disclosure Summary 063011" xfId="28231"/>
    <cellStyle name="40% - Accent1 6 7 3" xfId="28232"/>
    <cellStyle name="40% - Accent1 6 7 3 2" xfId="28233"/>
    <cellStyle name="40% - Accent1 6 7 3 2 2" xfId="28234"/>
    <cellStyle name="40% - Accent1 6 7 3 3" xfId="28235"/>
    <cellStyle name="40% - Accent1 6 7 4" xfId="28236"/>
    <cellStyle name="40% - Accent1 6 7 4 2" xfId="28237"/>
    <cellStyle name="40% - Accent1 6 7 4 2 2" xfId="28238"/>
    <cellStyle name="40% - Accent1 6 7 4 3" xfId="28239"/>
    <cellStyle name="40% - Accent1 6 7 5" xfId="28240"/>
    <cellStyle name="40% - Accent1 6 7 5 2" xfId="28241"/>
    <cellStyle name="40% - Accent1 6 7 6" xfId="28242"/>
    <cellStyle name="40% - Accent1 6 7 7" xfId="28243"/>
    <cellStyle name="40% - Accent1 6 7 8" xfId="28244"/>
    <cellStyle name="40% - Accent1 6 7 9" xfId="28245"/>
    <cellStyle name="40% - Accent1 6 7_PNF Disclosure Summary 063011" xfId="28246"/>
    <cellStyle name="40% - Accent1 6 8" xfId="28247"/>
    <cellStyle name="40% - Accent1 6 8 10" xfId="28248"/>
    <cellStyle name="40% - Accent1 6 8 11" xfId="28249"/>
    <cellStyle name="40% - Accent1 6 8 12" xfId="28250"/>
    <cellStyle name="40% - Accent1 6 8 13" xfId="28251"/>
    <cellStyle name="40% - Accent1 6 8 14" xfId="28252"/>
    <cellStyle name="40% - Accent1 6 8 15" xfId="28253"/>
    <cellStyle name="40% - Accent1 6 8 2" xfId="28254"/>
    <cellStyle name="40% - Accent1 6 8 2 2" xfId="28255"/>
    <cellStyle name="40% - Accent1 6 8 2 2 2" xfId="28256"/>
    <cellStyle name="40% - Accent1 6 8 2 3" xfId="28257"/>
    <cellStyle name="40% - Accent1 6 8 3" xfId="28258"/>
    <cellStyle name="40% - Accent1 6 8 3 2" xfId="28259"/>
    <cellStyle name="40% - Accent1 6 8 3 2 2" xfId="28260"/>
    <cellStyle name="40% - Accent1 6 8 3 3" xfId="28261"/>
    <cellStyle name="40% - Accent1 6 8 4" xfId="28262"/>
    <cellStyle name="40% - Accent1 6 8 4 2" xfId="28263"/>
    <cellStyle name="40% - Accent1 6 8 5" xfId="28264"/>
    <cellStyle name="40% - Accent1 6 8 6" xfId="28265"/>
    <cellStyle name="40% - Accent1 6 8 7" xfId="28266"/>
    <cellStyle name="40% - Accent1 6 8 8" xfId="28267"/>
    <cellStyle name="40% - Accent1 6 8 9" xfId="28268"/>
    <cellStyle name="40% - Accent1 6 8_PNF Disclosure Summary 063011" xfId="28269"/>
    <cellStyle name="40% - Accent1 6 9" xfId="28270"/>
    <cellStyle name="40% - Accent1 6 9 2" xfId="28271"/>
    <cellStyle name="40% - Accent1 6 9 2 2" xfId="28272"/>
    <cellStyle name="40% - Accent1 6 9 3" xfId="28273"/>
    <cellStyle name="40% - Accent1 6_PNF Disclosure Summary 063011" xfId="28274"/>
    <cellStyle name="40% - Accent1 7" xfId="28275"/>
    <cellStyle name="40% - Accent1 7 10" xfId="28276"/>
    <cellStyle name="40% - Accent1 7 10 2" xfId="28277"/>
    <cellStyle name="40% - Accent1 7 10 2 2" xfId="28278"/>
    <cellStyle name="40% - Accent1 7 10 3" xfId="28279"/>
    <cellStyle name="40% - Accent1 7 11" xfId="28280"/>
    <cellStyle name="40% - Accent1 7 11 2" xfId="28281"/>
    <cellStyle name="40% - Accent1 7 12" xfId="28282"/>
    <cellStyle name="40% - Accent1 7 13" xfId="28283"/>
    <cellStyle name="40% - Accent1 7 14" xfId="28284"/>
    <cellStyle name="40% - Accent1 7 15" xfId="28285"/>
    <cellStyle name="40% - Accent1 7 16" xfId="28286"/>
    <cellStyle name="40% - Accent1 7 17" xfId="28287"/>
    <cellStyle name="40% - Accent1 7 18" xfId="28288"/>
    <cellStyle name="40% - Accent1 7 19" xfId="28289"/>
    <cellStyle name="40% - Accent1 7 2" xfId="28290"/>
    <cellStyle name="40% - Accent1 7 2 10" xfId="28291"/>
    <cellStyle name="40% - Accent1 7 2 11" xfId="28292"/>
    <cellStyle name="40% - Accent1 7 2 12" xfId="28293"/>
    <cellStyle name="40% - Accent1 7 2 13" xfId="28294"/>
    <cellStyle name="40% - Accent1 7 2 14" xfId="28295"/>
    <cellStyle name="40% - Accent1 7 2 15" xfId="28296"/>
    <cellStyle name="40% - Accent1 7 2 16" xfId="28297"/>
    <cellStyle name="40% - Accent1 7 2 2" xfId="28298"/>
    <cellStyle name="40% - Accent1 7 2 2 10" xfId="28299"/>
    <cellStyle name="40% - Accent1 7 2 2 11" xfId="28300"/>
    <cellStyle name="40% - Accent1 7 2 2 12" xfId="28301"/>
    <cellStyle name="40% - Accent1 7 2 2 13" xfId="28302"/>
    <cellStyle name="40% - Accent1 7 2 2 14" xfId="28303"/>
    <cellStyle name="40% - Accent1 7 2 2 15" xfId="28304"/>
    <cellStyle name="40% - Accent1 7 2 2 2" xfId="28305"/>
    <cellStyle name="40% - Accent1 7 2 2 2 2" xfId="28306"/>
    <cellStyle name="40% - Accent1 7 2 2 2 2 2" xfId="28307"/>
    <cellStyle name="40% - Accent1 7 2 2 2 3" xfId="28308"/>
    <cellStyle name="40% - Accent1 7 2 2 3" xfId="28309"/>
    <cellStyle name="40% - Accent1 7 2 2 3 2" xfId="28310"/>
    <cellStyle name="40% - Accent1 7 2 2 3 2 2" xfId="28311"/>
    <cellStyle name="40% - Accent1 7 2 2 3 3" xfId="28312"/>
    <cellStyle name="40% - Accent1 7 2 2 4" xfId="28313"/>
    <cellStyle name="40% - Accent1 7 2 2 4 2" xfId="28314"/>
    <cellStyle name="40% - Accent1 7 2 2 5" xfId="28315"/>
    <cellStyle name="40% - Accent1 7 2 2 6" xfId="28316"/>
    <cellStyle name="40% - Accent1 7 2 2 7" xfId="28317"/>
    <cellStyle name="40% - Accent1 7 2 2 8" xfId="28318"/>
    <cellStyle name="40% - Accent1 7 2 2 9" xfId="28319"/>
    <cellStyle name="40% - Accent1 7 2 2_PNF Disclosure Summary 063011" xfId="28320"/>
    <cellStyle name="40% - Accent1 7 2 3" xfId="28321"/>
    <cellStyle name="40% - Accent1 7 2 3 2" xfId="28322"/>
    <cellStyle name="40% - Accent1 7 2 3 2 2" xfId="28323"/>
    <cellStyle name="40% - Accent1 7 2 3 3" xfId="28324"/>
    <cellStyle name="40% - Accent1 7 2 4" xfId="28325"/>
    <cellStyle name="40% - Accent1 7 2 4 2" xfId="28326"/>
    <cellStyle name="40% - Accent1 7 2 4 2 2" xfId="28327"/>
    <cellStyle name="40% - Accent1 7 2 4 3" xfId="28328"/>
    <cellStyle name="40% - Accent1 7 2 5" xfId="28329"/>
    <cellStyle name="40% - Accent1 7 2 5 2" xfId="28330"/>
    <cellStyle name="40% - Accent1 7 2 6" xfId="28331"/>
    <cellStyle name="40% - Accent1 7 2 7" xfId="28332"/>
    <cellStyle name="40% - Accent1 7 2 8" xfId="28333"/>
    <cellStyle name="40% - Accent1 7 2 9" xfId="28334"/>
    <cellStyle name="40% - Accent1 7 2_PNF Disclosure Summary 063011" xfId="28335"/>
    <cellStyle name="40% - Accent1 7 20" xfId="28336"/>
    <cellStyle name="40% - Accent1 7 21" xfId="28337"/>
    <cellStyle name="40% - Accent1 7 22" xfId="28338"/>
    <cellStyle name="40% - Accent1 7 3" xfId="28339"/>
    <cellStyle name="40% - Accent1 7 3 10" xfId="28340"/>
    <cellStyle name="40% - Accent1 7 3 11" xfId="28341"/>
    <cellStyle name="40% - Accent1 7 3 12" xfId="28342"/>
    <cellStyle name="40% - Accent1 7 3 13" xfId="28343"/>
    <cellStyle name="40% - Accent1 7 3 14" xfId="28344"/>
    <cellStyle name="40% - Accent1 7 3 15" xfId="28345"/>
    <cellStyle name="40% - Accent1 7 3 16" xfId="28346"/>
    <cellStyle name="40% - Accent1 7 3 2" xfId="28347"/>
    <cellStyle name="40% - Accent1 7 3 2 10" xfId="28348"/>
    <cellStyle name="40% - Accent1 7 3 2 11" xfId="28349"/>
    <cellStyle name="40% - Accent1 7 3 2 12" xfId="28350"/>
    <cellStyle name="40% - Accent1 7 3 2 13" xfId="28351"/>
    <cellStyle name="40% - Accent1 7 3 2 14" xfId="28352"/>
    <cellStyle name="40% - Accent1 7 3 2 15" xfId="28353"/>
    <cellStyle name="40% - Accent1 7 3 2 2" xfId="28354"/>
    <cellStyle name="40% - Accent1 7 3 2 2 2" xfId="28355"/>
    <cellStyle name="40% - Accent1 7 3 2 2 2 2" xfId="28356"/>
    <cellStyle name="40% - Accent1 7 3 2 2 3" xfId="28357"/>
    <cellStyle name="40% - Accent1 7 3 2 3" xfId="28358"/>
    <cellStyle name="40% - Accent1 7 3 2 3 2" xfId="28359"/>
    <cellStyle name="40% - Accent1 7 3 2 3 2 2" xfId="28360"/>
    <cellStyle name="40% - Accent1 7 3 2 3 3" xfId="28361"/>
    <cellStyle name="40% - Accent1 7 3 2 4" xfId="28362"/>
    <cellStyle name="40% - Accent1 7 3 2 4 2" xfId="28363"/>
    <cellStyle name="40% - Accent1 7 3 2 5" xfId="28364"/>
    <cellStyle name="40% - Accent1 7 3 2 6" xfId="28365"/>
    <cellStyle name="40% - Accent1 7 3 2 7" xfId="28366"/>
    <cellStyle name="40% - Accent1 7 3 2 8" xfId="28367"/>
    <cellStyle name="40% - Accent1 7 3 2 9" xfId="28368"/>
    <cellStyle name="40% - Accent1 7 3 2_PNF Disclosure Summary 063011" xfId="28369"/>
    <cellStyle name="40% - Accent1 7 3 3" xfId="28370"/>
    <cellStyle name="40% - Accent1 7 3 3 2" xfId="28371"/>
    <cellStyle name="40% - Accent1 7 3 3 2 2" xfId="28372"/>
    <cellStyle name="40% - Accent1 7 3 3 3" xfId="28373"/>
    <cellStyle name="40% - Accent1 7 3 4" xfId="28374"/>
    <cellStyle name="40% - Accent1 7 3 4 2" xfId="28375"/>
    <cellStyle name="40% - Accent1 7 3 4 2 2" xfId="28376"/>
    <cellStyle name="40% - Accent1 7 3 4 3" xfId="28377"/>
    <cellStyle name="40% - Accent1 7 3 5" xfId="28378"/>
    <cellStyle name="40% - Accent1 7 3 5 2" xfId="28379"/>
    <cellStyle name="40% - Accent1 7 3 6" xfId="28380"/>
    <cellStyle name="40% - Accent1 7 3 7" xfId="28381"/>
    <cellStyle name="40% - Accent1 7 3 8" xfId="28382"/>
    <cellStyle name="40% - Accent1 7 3 9" xfId="28383"/>
    <cellStyle name="40% - Accent1 7 3_PNF Disclosure Summary 063011" xfId="28384"/>
    <cellStyle name="40% - Accent1 7 4" xfId="28385"/>
    <cellStyle name="40% - Accent1 7 4 10" xfId="28386"/>
    <cellStyle name="40% - Accent1 7 4 11" xfId="28387"/>
    <cellStyle name="40% - Accent1 7 4 12" xfId="28388"/>
    <cellStyle name="40% - Accent1 7 4 13" xfId="28389"/>
    <cellStyle name="40% - Accent1 7 4 14" xfId="28390"/>
    <cellStyle name="40% - Accent1 7 4 15" xfId="28391"/>
    <cellStyle name="40% - Accent1 7 4 16" xfId="28392"/>
    <cellStyle name="40% - Accent1 7 4 2" xfId="28393"/>
    <cellStyle name="40% - Accent1 7 4 2 10" xfId="28394"/>
    <cellStyle name="40% - Accent1 7 4 2 11" xfId="28395"/>
    <cellStyle name="40% - Accent1 7 4 2 12" xfId="28396"/>
    <cellStyle name="40% - Accent1 7 4 2 13" xfId="28397"/>
    <cellStyle name="40% - Accent1 7 4 2 14" xfId="28398"/>
    <cellStyle name="40% - Accent1 7 4 2 15" xfId="28399"/>
    <cellStyle name="40% - Accent1 7 4 2 2" xfId="28400"/>
    <cellStyle name="40% - Accent1 7 4 2 2 2" xfId="28401"/>
    <cellStyle name="40% - Accent1 7 4 2 2 2 2" xfId="28402"/>
    <cellStyle name="40% - Accent1 7 4 2 2 3" xfId="28403"/>
    <cellStyle name="40% - Accent1 7 4 2 3" xfId="28404"/>
    <cellStyle name="40% - Accent1 7 4 2 3 2" xfId="28405"/>
    <cellStyle name="40% - Accent1 7 4 2 3 2 2" xfId="28406"/>
    <cellStyle name="40% - Accent1 7 4 2 3 3" xfId="28407"/>
    <cellStyle name="40% - Accent1 7 4 2 4" xfId="28408"/>
    <cellStyle name="40% - Accent1 7 4 2 4 2" xfId="28409"/>
    <cellStyle name="40% - Accent1 7 4 2 5" xfId="28410"/>
    <cellStyle name="40% - Accent1 7 4 2 6" xfId="28411"/>
    <cellStyle name="40% - Accent1 7 4 2 7" xfId="28412"/>
    <cellStyle name="40% - Accent1 7 4 2 8" xfId="28413"/>
    <cellStyle name="40% - Accent1 7 4 2 9" xfId="28414"/>
    <cellStyle name="40% - Accent1 7 4 2_PNF Disclosure Summary 063011" xfId="28415"/>
    <cellStyle name="40% - Accent1 7 4 3" xfId="28416"/>
    <cellStyle name="40% - Accent1 7 4 3 2" xfId="28417"/>
    <cellStyle name="40% - Accent1 7 4 3 2 2" xfId="28418"/>
    <cellStyle name="40% - Accent1 7 4 3 3" xfId="28419"/>
    <cellStyle name="40% - Accent1 7 4 4" xfId="28420"/>
    <cellStyle name="40% - Accent1 7 4 4 2" xfId="28421"/>
    <cellStyle name="40% - Accent1 7 4 4 2 2" xfId="28422"/>
    <cellStyle name="40% - Accent1 7 4 4 3" xfId="28423"/>
    <cellStyle name="40% - Accent1 7 4 5" xfId="28424"/>
    <cellStyle name="40% - Accent1 7 4 5 2" xfId="28425"/>
    <cellStyle name="40% - Accent1 7 4 6" xfId="28426"/>
    <cellStyle name="40% - Accent1 7 4 7" xfId="28427"/>
    <cellStyle name="40% - Accent1 7 4 8" xfId="28428"/>
    <cellStyle name="40% - Accent1 7 4 9" xfId="28429"/>
    <cellStyle name="40% - Accent1 7 4_PNF Disclosure Summary 063011" xfId="28430"/>
    <cellStyle name="40% - Accent1 7 5" xfId="28431"/>
    <cellStyle name="40% - Accent1 7 5 10" xfId="28432"/>
    <cellStyle name="40% - Accent1 7 5 11" xfId="28433"/>
    <cellStyle name="40% - Accent1 7 5 12" xfId="28434"/>
    <cellStyle name="40% - Accent1 7 5 13" xfId="28435"/>
    <cellStyle name="40% - Accent1 7 5 14" xfId="28436"/>
    <cellStyle name="40% - Accent1 7 5 15" xfId="28437"/>
    <cellStyle name="40% - Accent1 7 5 16" xfId="28438"/>
    <cellStyle name="40% - Accent1 7 5 2" xfId="28439"/>
    <cellStyle name="40% - Accent1 7 5 2 10" xfId="28440"/>
    <cellStyle name="40% - Accent1 7 5 2 11" xfId="28441"/>
    <cellStyle name="40% - Accent1 7 5 2 12" xfId="28442"/>
    <cellStyle name="40% - Accent1 7 5 2 13" xfId="28443"/>
    <cellStyle name="40% - Accent1 7 5 2 14" xfId="28444"/>
    <cellStyle name="40% - Accent1 7 5 2 15" xfId="28445"/>
    <cellStyle name="40% - Accent1 7 5 2 2" xfId="28446"/>
    <cellStyle name="40% - Accent1 7 5 2 2 2" xfId="28447"/>
    <cellStyle name="40% - Accent1 7 5 2 2 2 2" xfId="28448"/>
    <cellStyle name="40% - Accent1 7 5 2 2 3" xfId="28449"/>
    <cellStyle name="40% - Accent1 7 5 2 3" xfId="28450"/>
    <cellStyle name="40% - Accent1 7 5 2 3 2" xfId="28451"/>
    <cellStyle name="40% - Accent1 7 5 2 3 2 2" xfId="28452"/>
    <cellStyle name="40% - Accent1 7 5 2 3 3" xfId="28453"/>
    <cellStyle name="40% - Accent1 7 5 2 4" xfId="28454"/>
    <cellStyle name="40% - Accent1 7 5 2 4 2" xfId="28455"/>
    <cellStyle name="40% - Accent1 7 5 2 5" xfId="28456"/>
    <cellStyle name="40% - Accent1 7 5 2 6" xfId="28457"/>
    <cellStyle name="40% - Accent1 7 5 2 7" xfId="28458"/>
    <cellStyle name="40% - Accent1 7 5 2 8" xfId="28459"/>
    <cellStyle name="40% - Accent1 7 5 2 9" xfId="28460"/>
    <cellStyle name="40% - Accent1 7 5 2_PNF Disclosure Summary 063011" xfId="28461"/>
    <cellStyle name="40% - Accent1 7 5 3" xfId="28462"/>
    <cellStyle name="40% - Accent1 7 5 3 2" xfId="28463"/>
    <cellStyle name="40% - Accent1 7 5 3 2 2" xfId="28464"/>
    <cellStyle name="40% - Accent1 7 5 3 3" xfId="28465"/>
    <cellStyle name="40% - Accent1 7 5 4" xfId="28466"/>
    <cellStyle name="40% - Accent1 7 5 4 2" xfId="28467"/>
    <cellStyle name="40% - Accent1 7 5 4 2 2" xfId="28468"/>
    <cellStyle name="40% - Accent1 7 5 4 3" xfId="28469"/>
    <cellStyle name="40% - Accent1 7 5 5" xfId="28470"/>
    <cellStyle name="40% - Accent1 7 5 5 2" xfId="28471"/>
    <cellStyle name="40% - Accent1 7 5 6" xfId="28472"/>
    <cellStyle name="40% - Accent1 7 5 7" xfId="28473"/>
    <cellStyle name="40% - Accent1 7 5 8" xfId="28474"/>
    <cellStyle name="40% - Accent1 7 5 9" xfId="28475"/>
    <cellStyle name="40% - Accent1 7 5_PNF Disclosure Summary 063011" xfId="28476"/>
    <cellStyle name="40% - Accent1 7 6" xfId="28477"/>
    <cellStyle name="40% - Accent1 7 6 10" xfId="28478"/>
    <cellStyle name="40% - Accent1 7 6 11" xfId="28479"/>
    <cellStyle name="40% - Accent1 7 6 12" xfId="28480"/>
    <cellStyle name="40% - Accent1 7 6 13" xfId="28481"/>
    <cellStyle name="40% - Accent1 7 6 14" xfId="28482"/>
    <cellStyle name="40% - Accent1 7 6 15" xfId="28483"/>
    <cellStyle name="40% - Accent1 7 6 16" xfId="28484"/>
    <cellStyle name="40% - Accent1 7 6 2" xfId="28485"/>
    <cellStyle name="40% - Accent1 7 6 2 10" xfId="28486"/>
    <cellStyle name="40% - Accent1 7 6 2 11" xfId="28487"/>
    <cellStyle name="40% - Accent1 7 6 2 12" xfId="28488"/>
    <cellStyle name="40% - Accent1 7 6 2 13" xfId="28489"/>
    <cellStyle name="40% - Accent1 7 6 2 14" xfId="28490"/>
    <cellStyle name="40% - Accent1 7 6 2 15" xfId="28491"/>
    <cellStyle name="40% - Accent1 7 6 2 2" xfId="28492"/>
    <cellStyle name="40% - Accent1 7 6 2 2 2" xfId="28493"/>
    <cellStyle name="40% - Accent1 7 6 2 2 2 2" xfId="28494"/>
    <cellStyle name="40% - Accent1 7 6 2 2 3" xfId="28495"/>
    <cellStyle name="40% - Accent1 7 6 2 3" xfId="28496"/>
    <cellStyle name="40% - Accent1 7 6 2 3 2" xfId="28497"/>
    <cellStyle name="40% - Accent1 7 6 2 3 2 2" xfId="28498"/>
    <cellStyle name="40% - Accent1 7 6 2 3 3" xfId="28499"/>
    <cellStyle name="40% - Accent1 7 6 2 4" xfId="28500"/>
    <cellStyle name="40% - Accent1 7 6 2 4 2" xfId="28501"/>
    <cellStyle name="40% - Accent1 7 6 2 5" xfId="28502"/>
    <cellStyle name="40% - Accent1 7 6 2 6" xfId="28503"/>
    <cellStyle name="40% - Accent1 7 6 2 7" xfId="28504"/>
    <cellStyle name="40% - Accent1 7 6 2 8" xfId="28505"/>
    <cellStyle name="40% - Accent1 7 6 2 9" xfId="28506"/>
    <cellStyle name="40% - Accent1 7 6 2_PNF Disclosure Summary 063011" xfId="28507"/>
    <cellStyle name="40% - Accent1 7 6 3" xfId="28508"/>
    <cellStyle name="40% - Accent1 7 6 3 2" xfId="28509"/>
    <cellStyle name="40% - Accent1 7 6 3 2 2" xfId="28510"/>
    <cellStyle name="40% - Accent1 7 6 3 3" xfId="28511"/>
    <cellStyle name="40% - Accent1 7 6 4" xfId="28512"/>
    <cellStyle name="40% - Accent1 7 6 4 2" xfId="28513"/>
    <cellStyle name="40% - Accent1 7 6 4 2 2" xfId="28514"/>
    <cellStyle name="40% - Accent1 7 6 4 3" xfId="28515"/>
    <cellStyle name="40% - Accent1 7 6 5" xfId="28516"/>
    <cellStyle name="40% - Accent1 7 6 5 2" xfId="28517"/>
    <cellStyle name="40% - Accent1 7 6 6" xfId="28518"/>
    <cellStyle name="40% - Accent1 7 6 7" xfId="28519"/>
    <cellStyle name="40% - Accent1 7 6 8" xfId="28520"/>
    <cellStyle name="40% - Accent1 7 6 9" xfId="28521"/>
    <cellStyle name="40% - Accent1 7 6_PNF Disclosure Summary 063011" xfId="28522"/>
    <cellStyle name="40% - Accent1 7 7" xfId="28523"/>
    <cellStyle name="40% - Accent1 7 7 10" xfId="28524"/>
    <cellStyle name="40% - Accent1 7 7 11" xfId="28525"/>
    <cellStyle name="40% - Accent1 7 7 12" xfId="28526"/>
    <cellStyle name="40% - Accent1 7 7 13" xfId="28527"/>
    <cellStyle name="40% - Accent1 7 7 14" xfId="28528"/>
    <cellStyle name="40% - Accent1 7 7 15" xfId="28529"/>
    <cellStyle name="40% - Accent1 7 7 16" xfId="28530"/>
    <cellStyle name="40% - Accent1 7 7 2" xfId="28531"/>
    <cellStyle name="40% - Accent1 7 7 2 10" xfId="28532"/>
    <cellStyle name="40% - Accent1 7 7 2 11" xfId="28533"/>
    <cellStyle name="40% - Accent1 7 7 2 12" xfId="28534"/>
    <cellStyle name="40% - Accent1 7 7 2 13" xfId="28535"/>
    <cellStyle name="40% - Accent1 7 7 2 14" xfId="28536"/>
    <cellStyle name="40% - Accent1 7 7 2 15" xfId="28537"/>
    <cellStyle name="40% - Accent1 7 7 2 2" xfId="28538"/>
    <cellStyle name="40% - Accent1 7 7 2 2 2" xfId="28539"/>
    <cellStyle name="40% - Accent1 7 7 2 2 2 2" xfId="28540"/>
    <cellStyle name="40% - Accent1 7 7 2 2 3" xfId="28541"/>
    <cellStyle name="40% - Accent1 7 7 2 3" xfId="28542"/>
    <cellStyle name="40% - Accent1 7 7 2 3 2" xfId="28543"/>
    <cellStyle name="40% - Accent1 7 7 2 3 2 2" xfId="28544"/>
    <cellStyle name="40% - Accent1 7 7 2 3 3" xfId="28545"/>
    <cellStyle name="40% - Accent1 7 7 2 4" xfId="28546"/>
    <cellStyle name="40% - Accent1 7 7 2 4 2" xfId="28547"/>
    <cellStyle name="40% - Accent1 7 7 2 5" xfId="28548"/>
    <cellStyle name="40% - Accent1 7 7 2 6" xfId="28549"/>
    <cellStyle name="40% - Accent1 7 7 2 7" xfId="28550"/>
    <cellStyle name="40% - Accent1 7 7 2 8" xfId="28551"/>
    <cellStyle name="40% - Accent1 7 7 2 9" xfId="28552"/>
    <cellStyle name="40% - Accent1 7 7 2_PNF Disclosure Summary 063011" xfId="28553"/>
    <cellStyle name="40% - Accent1 7 7 3" xfId="28554"/>
    <cellStyle name="40% - Accent1 7 7 3 2" xfId="28555"/>
    <cellStyle name="40% - Accent1 7 7 3 2 2" xfId="28556"/>
    <cellStyle name="40% - Accent1 7 7 3 3" xfId="28557"/>
    <cellStyle name="40% - Accent1 7 7 4" xfId="28558"/>
    <cellStyle name="40% - Accent1 7 7 4 2" xfId="28559"/>
    <cellStyle name="40% - Accent1 7 7 4 2 2" xfId="28560"/>
    <cellStyle name="40% - Accent1 7 7 4 3" xfId="28561"/>
    <cellStyle name="40% - Accent1 7 7 5" xfId="28562"/>
    <cellStyle name="40% - Accent1 7 7 5 2" xfId="28563"/>
    <cellStyle name="40% - Accent1 7 7 6" xfId="28564"/>
    <cellStyle name="40% - Accent1 7 7 7" xfId="28565"/>
    <cellStyle name="40% - Accent1 7 7 8" xfId="28566"/>
    <cellStyle name="40% - Accent1 7 7 9" xfId="28567"/>
    <cellStyle name="40% - Accent1 7 7_PNF Disclosure Summary 063011" xfId="28568"/>
    <cellStyle name="40% - Accent1 7 8" xfId="28569"/>
    <cellStyle name="40% - Accent1 7 8 10" xfId="28570"/>
    <cellStyle name="40% - Accent1 7 8 11" xfId="28571"/>
    <cellStyle name="40% - Accent1 7 8 12" xfId="28572"/>
    <cellStyle name="40% - Accent1 7 8 13" xfId="28573"/>
    <cellStyle name="40% - Accent1 7 8 14" xfId="28574"/>
    <cellStyle name="40% - Accent1 7 8 15" xfId="28575"/>
    <cellStyle name="40% - Accent1 7 8 2" xfId="28576"/>
    <cellStyle name="40% - Accent1 7 8 2 2" xfId="28577"/>
    <cellStyle name="40% - Accent1 7 8 2 2 2" xfId="28578"/>
    <cellStyle name="40% - Accent1 7 8 2 3" xfId="28579"/>
    <cellStyle name="40% - Accent1 7 8 3" xfId="28580"/>
    <cellStyle name="40% - Accent1 7 8 3 2" xfId="28581"/>
    <cellStyle name="40% - Accent1 7 8 3 2 2" xfId="28582"/>
    <cellStyle name="40% - Accent1 7 8 3 3" xfId="28583"/>
    <cellStyle name="40% - Accent1 7 8 4" xfId="28584"/>
    <cellStyle name="40% - Accent1 7 8 4 2" xfId="28585"/>
    <cellStyle name="40% - Accent1 7 8 5" xfId="28586"/>
    <cellStyle name="40% - Accent1 7 8 6" xfId="28587"/>
    <cellStyle name="40% - Accent1 7 8 7" xfId="28588"/>
    <cellStyle name="40% - Accent1 7 8 8" xfId="28589"/>
    <cellStyle name="40% - Accent1 7 8 9" xfId="28590"/>
    <cellStyle name="40% - Accent1 7 8_PNF Disclosure Summary 063011" xfId="28591"/>
    <cellStyle name="40% - Accent1 7 9" xfId="28592"/>
    <cellStyle name="40% - Accent1 7 9 2" xfId="28593"/>
    <cellStyle name="40% - Accent1 7 9 2 2" xfId="28594"/>
    <cellStyle name="40% - Accent1 7 9 3" xfId="28595"/>
    <cellStyle name="40% - Accent1 7_PNF Disclosure Summary 063011" xfId="28596"/>
    <cellStyle name="40% - Accent1 8" xfId="28597"/>
    <cellStyle name="40% - Accent1 8 10" xfId="28598"/>
    <cellStyle name="40% - Accent1 8 10 2" xfId="28599"/>
    <cellStyle name="40% - Accent1 8 10 2 2" xfId="28600"/>
    <cellStyle name="40% - Accent1 8 10 3" xfId="28601"/>
    <cellStyle name="40% - Accent1 8 11" xfId="28602"/>
    <cellStyle name="40% - Accent1 8 11 2" xfId="28603"/>
    <cellStyle name="40% - Accent1 8 12" xfId="28604"/>
    <cellStyle name="40% - Accent1 8 13" xfId="28605"/>
    <cellStyle name="40% - Accent1 8 14" xfId="28606"/>
    <cellStyle name="40% - Accent1 8 15" xfId="28607"/>
    <cellStyle name="40% - Accent1 8 16" xfId="28608"/>
    <cellStyle name="40% - Accent1 8 17" xfId="28609"/>
    <cellStyle name="40% - Accent1 8 18" xfId="28610"/>
    <cellStyle name="40% - Accent1 8 19" xfId="28611"/>
    <cellStyle name="40% - Accent1 8 2" xfId="28612"/>
    <cellStyle name="40% - Accent1 8 2 10" xfId="28613"/>
    <cellStyle name="40% - Accent1 8 2 11" xfId="28614"/>
    <cellStyle name="40% - Accent1 8 2 12" xfId="28615"/>
    <cellStyle name="40% - Accent1 8 2 13" xfId="28616"/>
    <cellStyle name="40% - Accent1 8 2 14" xfId="28617"/>
    <cellStyle name="40% - Accent1 8 2 15" xfId="28618"/>
    <cellStyle name="40% - Accent1 8 2 16" xfId="28619"/>
    <cellStyle name="40% - Accent1 8 2 2" xfId="28620"/>
    <cellStyle name="40% - Accent1 8 2 2 10" xfId="28621"/>
    <cellStyle name="40% - Accent1 8 2 2 11" xfId="28622"/>
    <cellStyle name="40% - Accent1 8 2 2 12" xfId="28623"/>
    <cellStyle name="40% - Accent1 8 2 2 13" xfId="28624"/>
    <cellStyle name="40% - Accent1 8 2 2 14" xfId="28625"/>
    <cellStyle name="40% - Accent1 8 2 2 15" xfId="28626"/>
    <cellStyle name="40% - Accent1 8 2 2 2" xfId="28627"/>
    <cellStyle name="40% - Accent1 8 2 2 2 2" xfId="28628"/>
    <cellStyle name="40% - Accent1 8 2 2 2 2 2" xfId="28629"/>
    <cellStyle name="40% - Accent1 8 2 2 2 3" xfId="28630"/>
    <cellStyle name="40% - Accent1 8 2 2 3" xfId="28631"/>
    <cellStyle name="40% - Accent1 8 2 2 3 2" xfId="28632"/>
    <cellStyle name="40% - Accent1 8 2 2 3 2 2" xfId="28633"/>
    <cellStyle name="40% - Accent1 8 2 2 3 3" xfId="28634"/>
    <cellStyle name="40% - Accent1 8 2 2 4" xfId="28635"/>
    <cellStyle name="40% - Accent1 8 2 2 4 2" xfId="28636"/>
    <cellStyle name="40% - Accent1 8 2 2 5" xfId="28637"/>
    <cellStyle name="40% - Accent1 8 2 2 6" xfId="28638"/>
    <cellStyle name="40% - Accent1 8 2 2 7" xfId="28639"/>
    <cellStyle name="40% - Accent1 8 2 2 8" xfId="28640"/>
    <cellStyle name="40% - Accent1 8 2 2 9" xfId="28641"/>
    <cellStyle name="40% - Accent1 8 2 2_PNF Disclosure Summary 063011" xfId="28642"/>
    <cellStyle name="40% - Accent1 8 2 3" xfId="28643"/>
    <cellStyle name="40% - Accent1 8 2 3 2" xfId="28644"/>
    <cellStyle name="40% - Accent1 8 2 3 2 2" xfId="28645"/>
    <cellStyle name="40% - Accent1 8 2 3 3" xfId="28646"/>
    <cellStyle name="40% - Accent1 8 2 4" xfId="28647"/>
    <cellStyle name="40% - Accent1 8 2 4 2" xfId="28648"/>
    <cellStyle name="40% - Accent1 8 2 4 2 2" xfId="28649"/>
    <cellStyle name="40% - Accent1 8 2 4 3" xfId="28650"/>
    <cellStyle name="40% - Accent1 8 2 5" xfId="28651"/>
    <cellStyle name="40% - Accent1 8 2 5 2" xfId="28652"/>
    <cellStyle name="40% - Accent1 8 2 6" xfId="28653"/>
    <cellStyle name="40% - Accent1 8 2 7" xfId="28654"/>
    <cellStyle name="40% - Accent1 8 2 8" xfId="28655"/>
    <cellStyle name="40% - Accent1 8 2 9" xfId="28656"/>
    <cellStyle name="40% - Accent1 8 2_PNF Disclosure Summary 063011" xfId="28657"/>
    <cellStyle name="40% - Accent1 8 20" xfId="28658"/>
    <cellStyle name="40% - Accent1 8 21" xfId="28659"/>
    <cellStyle name="40% - Accent1 8 22" xfId="28660"/>
    <cellStyle name="40% - Accent1 8 3" xfId="28661"/>
    <cellStyle name="40% - Accent1 8 3 10" xfId="28662"/>
    <cellStyle name="40% - Accent1 8 3 11" xfId="28663"/>
    <cellStyle name="40% - Accent1 8 3 12" xfId="28664"/>
    <cellStyle name="40% - Accent1 8 3 13" xfId="28665"/>
    <cellStyle name="40% - Accent1 8 3 14" xfId="28666"/>
    <cellStyle name="40% - Accent1 8 3 15" xfId="28667"/>
    <cellStyle name="40% - Accent1 8 3 16" xfId="28668"/>
    <cellStyle name="40% - Accent1 8 3 2" xfId="28669"/>
    <cellStyle name="40% - Accent1 8 3 2 10" xfId="28670"/>
    <cellStyle name="40% - Accent1 8 3 2 11" xfId="28671"/>
    <cellStyle name="40% - Accent1 8 3 2 12" xfId="28672"/>
    <cellStyle name="40% - Accent1 8 3 2 13" xfId="28673"/>
    <cellStyle name="40% - Accent1 8 3 2 14" xfId="28674"/>
    <cellStyle name="40% - Accent1 8 3 2 15" xfId="28675"/>
    <cellStyle name="40% - Accent1 8 3 2 2" xfId="28676"/>
    <cellStyle name="40% - Accent1 8 3 2 2 2" xfId="28677"/>
    <cellStyle name="40% - Accent1 8 3 2 2 2 2" xfId="28678"/>
    <cellStyle name="40% - Accent1 8 3 2 2 3" xfId="28679"/>
    <cellStyle name="40% - Accent1 8 3 2 3" xfId="28680"/>
    <cellStyle name="40% - Accent1 8 3 2 3 2" xfId="28681"/>
    <cellStyle name="40% - Accent1 8 3 2 3 2 2" xfId="28682"/>
    <cellStyle name="40% - Accent1 8 3 2 3 3" xfId="28683"/>
    <cellStyle name="40% - Accent1 8 3 2 4" xfId="28684"/>
    <cellStyle name="40% - Accent1 8 3 2 4 2" xfId="28685"/>
    <cellStyle name="40% - Accent1 8 3 2 5" xfId="28686"/>
    <cellStyle name="40% - Accent1 8 3 2 6" xfId="28687"/>
    <cellStyle name="40% - Accent1 8 3 2 7" xfId="28688"/>
    <cellStyle name="40% - Accent1 8 3 2 8" xfId="28689"/>
    <cellStyle name="40% - Accent1 8 3 2 9" xfId="28690"/>
    <cellStyle name="40% - Accent1 8 3 2_PNF Disclosure Summary 063011" xfId="28691"/>
    <cellStyle name="40% - Accent1 8 3 3" xfId="28692"/>
    <cellStyle name="40% - Accent1 8 3 3 2" xfId="28693"/>
    <cellStyle name="40% - Accent1 8 3 3 2 2" xfId="28694"/>
    <cellStyle name="40% - Accent1 8 3 3 3" xfId="28695"/>
    <cellStyle name="40% - Accent1 8 3 4" xfId="28696"/>
    <cellStyle name="40% - Accent1 8 3 4 2" xfId="28697"/>
    <cellStyle name="40% - Accent1 8 3 4 2 2" xfId="28698"/>
    <cellStyle name="40% - Accent1 8 3 4 3" xfId="28699"/>
    <cellStyle name="40% - Accent1 8 3 5" xfId="28700"/>
    <cellStyle name="40% - Accent1 8 3 5 2" xfId="28701"/>
    <cellStyle name="40% - Accent1 8 3 6" xfId="28702"/>
    <cellStyle name="40% - Accent1 8 3 7" xfId="28703"/>
    <cellStyle name="40% - Accent1 8 3 8" xfId="28704"/>
    <cellStyle name="40% - Accent1 8 3 9" xfId="28705"/>
    <cellStyle name="40% - Accent1 8 3_PNF Disclosure Summary 063011" xfId="28706"/>
    <cellStyle name="40% - Accent1 8 4" xfId="28707"/>
    <cellStyle name="40% - Accent1 8 4 10" xfId="28708"/>
    <cellStyle name="40% - Accent1 8 4 11" xfId="28709"/>
    <cellStyle name="40% - Accent1 8 4 12" xfId="28710"/>
    <cellStyle name="40% - Accent1 8 4 13" xfId="28711"/>
    <cellStyle name="40% - Accent1 8 4 14" xfId="28712"/>
    <cellStyle name="40% - Accent1 8 4 15" xfId="28713"/>
    <cellStyle name="40% - Accent1 8 4 16" xfId="28714"/>
    <cellStyle name="40% - Accent1 8 4 2" xfId="28715"/>
    <cellStyle name="40% - Accent1 8 4 2 10" xfId="28716"/>
    <cellStyle name="40% - Accent1 8 4 2 11" xfId="28717"/>
    <cellStyle name="40% - Accent1 8 4 2 12" xfId="28718"/>
    <cellStyle name="40% - Accent1 8 4 2 13" xfId="28719"/>
    <cellStyle name="40% - Accent1 8 4 2 14" xfId="28720"/>
    <cellStyle name="40% - Accent1 8 4 2 15" xfId="28721"/>
    <cellStyle name="40% - Accent1 8 4 2 2" xfId="28722"/>
    <cellStyle name="40% - Accent1 8 4 2 2 2" xfId="28723"/>
    <cellStyle name="40% - Accent1 8 4 2 2 2 2" xfId="28724"/>
    <cellStyle name="40% - Accent1 8 4 2 2 3" xfId="28725"/>
    <cellStyle name="40% - Accent1 8 4 2 3" xfId="28726"/>
    <cellStyle name="40% - Accent1 8 4 2 3 2" xfId="28727"/>
    <cellStyle name="40% - Accent1 8 4 2 3 2 2" xfId="28728"/>
    <cellStyle name="40% - Accent1 8 4 2 3 3" xfId="28729"/>
    <cellStyle name="40% - Accent1 8 4 2 4" xfId="28730"/>
    <cellStyle name="40% - Accent1 8 4 2 4 2" xfId="28731"/>
    <cellStyle name="40% - Accent1 8 4 2 5" xfId="28732"/>
    <cellStyle name="40% - Accent1 8 4 2 6" xfId="28733"/>
    <cellStyle name="40% - Accent1 8 4 2 7" xfId="28734"/>
    <cellStyle name="40% - Accent1 8 4 2 8" xfId="28735"/>
    <cellStyle name="40% - Accent1 8 4 2 9" xfId="28736"/>
    <cellStyle name="40% - Accent1 8 4 2_PNF Disclosure Summary 063011" xfId="28737"/>
    <cellStyle name="40% - Accent1 8 4 3" xfId="28738"/>
    <cellStyle name="40% - Accent1 8 4 3 2" xfId="28739"/>
    <cellStyle name="40% - Accent1 8 4 3 2 2" xfId="28740"/>
    <cellStyle name="40% - Accent1 8 4 3 3" xfId="28741"/>
    <cellStyle name="40% - Accent1 8 4 4" xfId="28742"/>
    <cellStyle name="40% - Accent1 8 4 4 2" xfId="28743"/>
    <cellStyle name="40% - Accent1 8 4 4 2 2" xfId="28744"/>
    <cellStyle name="40% - Accent1 8 4 4 3" xfId="28745"/>
    <cellStyle name="40% - Accent1 8 4 5" xfId="28746"/>
    <cellStyle name="40% - Accent1 8 4 5 2" xfId="28747"/>
    <cellStyle name="40% - Accent1 8 4 6" xfId="28748"/>
    <cellStyle name="40% - Accent1 8 4 7" xfId="28749"/>
    <cellStyle name="40% - Accent1 8 4 8" xfId="28750"/>
    <cellStyle name="40% - Accent1 8 4 9" xfId="28751"/>
    <cellStyle name="40% - Accent1 8 4_PNF Disclosure Summary 063011" xfId="28752"/>
    <cellStyle name="40% - Accent1 8 5" xfId="28753"/>
    <cellStyle name="40% - Accent1 8 5 10" xfId="28754"/>
    <cellStyle name="40% - Accent1 8 5 11" xfId="28755"/>
    <cellStyle name="40% - Accent1 8 5 12" xfId="28756"/>
    <cellStyle name="40% - Accent1 8 5 13" xfId="28757"/>
    <cellStyle name="40% - Accent1 8 5 14" xfId="28758"/>
    <cellStyle name="40% - Accent1 8 5 15" xfId="28759"/>
    <cellStyle name="40% - Accent1 8 5 16" xfId="28760"/>
    <cellStyle name="40% - Accent1 8 5 2" xfId="28761"/>
    <cellStyle name="40% - Accent1 8 5 2 10" xfId="28762"/>
    <cellStyle name="40% - Accent1 8 5 2 11" xfId="28763"/>
    <cellStyle name="40% - Accent1 8 5 2 12" xfId="28764"/>
    <cellStyle name="40% - Accent1 8 5 2 13" xfId="28765"/>
    <cellStyle name="40% - Accent1 8 5 2 14" xfId="28766"/>
    <cellStyle name="40% - Accent1 8 5 2 15" xfId="28767"/>
    <cellStyle name="40% - Accent1 8 5 2 2" xfId="28768"/>
    <cellStyle name="40% - Accent1 8 5 2 2 2" xfId="28769"/>
    <cellStyle name="40% - Accent1 8 5 2 2 2 2" xfId="28770"/>
    <cellStyle name="40% - Accent1 8 5 2 2 3" xfId="28771"/>
    <cellStyle name="40% - Accent1 8 5 2 3" xfId="28772"/>
    <cellStyle name="40% - Accent1 8 5 2 3 2" xfId="28773"/>
    <cellStyle name="40% - Accent1 8 5 2 3 2 2" xfId="28774"/>
    <cellStyle name="40% - Accent1 8 5 2 3 3" xfId="28775"/>
    <cellStyle name="40% - Accent1 8 5 2 4" xfId="28776"/>
    <cellStyle name="40% - Accent1 8 5 2 4 2" xfId="28777"/>
    <cellStyle name="40% - Accent1 8 5 2 5" xfId="28778"/>
    <cellStyle name="40% - Accent1 8 5 2 6" xfId="28779"/>
    <cellStyle name="40% - Accent1 8 5 2 7" xfId="28780"/>
    <cellStyle name="40% - Accent1 8 5 2 8" xfId="28781"/>
    <cellStyle name="40% - Accent1 8 5 2 9" xfId="28782"/>
    <cellStyle name="40% - Accent1 8 5 2_PNF Disclosure Summary 063011" xfId="28783"/>
    <cellStyle name="40% - Accent1 8 5 3" xfId="28784"/>
    <cellStyle name="40% - Accent1 8 5 3 2" xfId="28785"/>
    <cellStyle name="40% - Accent1 8 5 3 2 2" xfId="28786"/>
    <cellStyle name="40% - Accent1 8 5 3 3" xfId="28787"/>
    <cellStyle name="40% - Accent1 8 5 4" xfId="28788"/>
    <cellStyle name="40% - Accent1 8 5 4 2" xfId="28789"/>
    <cellStyle name="40% - Accent1 8 5 4 2 2" xfId="28790"/>
    <cellStyle name="40% - Accent1 8 5 4 3" xfId="28791"/>
    <cellStyle name="40% - Accent1 8 5 5" xfId="28792"/>
    <cellStyle name="40% - Accent1 8 5 5 2" xfId="28793"/>
    <cellStyle name="40% - Accent1 8 5 6" xfId="28794"/>
    <cellStyle name="40% - Accent1 8 5 7" xfId="28795"/>
    <cellStyle name="40% - Accent1 8 5 8" xfId="28796"/>
    <cellStyle name="40% - Accent1 8 5 9" xfId="28797"/>
    <cellStyle name="40% - Accent1 8 5_PNF Disclosure Summary 063011" xfId="28798"/>
    <cellStyle name="40% - Accent1 8 6" xfId="28799"/>
    <cellStyle name="40% - Accent1 8 6 10" xfId="28800"/>
    <cellStyle name="40% - Accent1 8 6 11" xfId="28801"/>
    <cellStyle name="40% - Accent1 8 6 12" xfId="28802"/>
    <cellStyle name="40% - Accent1 8 6 13" xfId="28803"/>
    <cellStyle name="40% - Accent1 8 6 14" xfId="28804"/>
    <cellStyle name="40% - Accent1 8 6 15" xfId="28805"/>
    <cellStyle name="40% - Accent1 8 6 16" xfId="28806"/>
    <cellStyle name="40% - Accent1 8 6 2" xfId="28807"/>
    <cellStyle name="40% - Accent1 8 6 2 10" xfId="28808"/>
    <cellStyle name="40% - Accent1 8 6 2 11" xfId="28809"/>
    <cellStyle name="40% - Accent1 8 6 2 12" xfId="28810"/>
    <cellStyle name="40% - Accent1 8 6 2 13" xfId="28811"/>
    <cellStyle name="40% - Accent1 8 6 2 14" xfId="28812"/>
    <cellStyle name="40% - Accent1 8 6 2 15" xfId="28813"/>
    <cellStyle name="40% - Accent1 8 6 2 2" xfId="28814"/>
    <cellStyle name="40% - Accent1 8 6 2 2 2" xfId="28815"/>
    <cellStyle name="40% - Accent1 8 6 2 2 2 2" xfId="28816"/>
    <cellStyle name="40% - Accent1 8 6 2 2 3" xfId="28817"/>
    <cellStyle name="40% - Accent1 8 6 2 3" xfId="28818"/>
    <cellStyle name="40% - Accent1 8 6 2 3 2" xfId="28819"/>
    <cellStyle name="40% - Accent1 8 6 2 3 2 2" xfId="28820"/>
    <cellStyle name="40% - Accent1 8 6 2 3 3" xfId="28821"/>
    <cellStyle name="40% - Accent1 8 6 2 4" xfId="28822"/>
    <cellStyle name="40% - Accent1 8 6 2 4 2" xfId="28823"/>
    <cellStyle name="40% - Accent1 8 6 2 5" xfId="28824"/>
    <cellStyle name="40% - Accent1 8 6 2 6" xfId="28825"/>
    <cellStyle name="40% - Accent1 8 6 2 7" xfId="28826"/>
    <cellStyle name="40% - Accent1 8 6 2 8" xfId="28827"/>
    <cellStyle name="40% - Accent1 8 6 2 9" xfId="28828"/>
    <cellStyle name="40% - Accent1 8 6 2_PNF Disclosure Summary 063011" xfId="28829"/>
    <cellStyle name="40% - Accent1 8 6 3" xfId="28830"/>
    <cellStyle name="40% - Accent1 8 6 3 2" xfId="28831"/>
    <cellStyle name="40% - Accent1 8 6 3 2 2" xfId="28832"/>
    <cellStyle name="40% - Accent1 8 6 3 3" xfId="28833"/>
    <cellStyle name="40% - Accent1 8 6 4" xfId="28834"/>
    <cellStyle name="40% - Accent1 8 6 4 2" xfId="28835"/>
    <cellStyle name="40% - Accent1 8 6 4 2 2" xfId="28836"/>
    <cellStyle name="40% - Accent1 8 6 4 3" xfId="28837"/>
    <cellStyle name="40% - Accent1 8 6 5" xfId="28838"/>
    <cellStyle name="40% - Accent1 8 6 5 2" xfId="28839"/>
    <cellStyle name="40% - Accent1 8 6 6" xfId="28840"/>
    <cellStyle name="40% - Accent1 8 6 7" xfId="28841"/>
    <cellStyle name="40% - Accent1 8 6 8" xfId="28842"/>
    <cellStyle name="40% - Accent1 8 6 9" xfId="28843"/>
    <cellStyle name="40% - Accent1 8 6_PNF Disclosure Summary 063011" xfId="28844"/>
    <cellStyle name="40% - Accent1 8 7" xfId="28845"/>
    <cellStyle name="40% - Accent1 8 7 10" xfId="28846"/>
    <cellStyle name="40% - Accent1 8 7 11" xfId="28847"/>
    <cellStyle name="40% - Accent1 8 7 12" xfId="28848"/>
    <cellStyle name="40% - Accent1 8 7 13" xfId="28849"/>
    <cellStyle name="40% - Accent1 8 7 14" xfId="28850"/>
    <cellStyle name="40% - Accent1 8 7 15" xfId="28851"/>
    <cellStyle name="40% - Accent1 8 7 16" xfId="28852"/>
    <cellStyle name="40% - Accent1 8 7 2" xfId="28853"/>
    <cellStyle name="40% - Accent1 8 7 2 10" xfId="28854"/>
    <cellStyle name="40% - Accent1 8 7 2 11" xfId="28855"/>
    <cellStyle name="40% - Accent1 8 7 2 12" xfId="28856"/>
    <cellStyle name="40% - Accent1 8 7 2 13" xfId="28857"/>
    <cellStyle name="40% - Accent1 8 7 2 14" xfId="28858"/>
    <cellStyle name="40% - Accent1 8 7 2 15" xfId="28859"/>
    <cellStyle name="40% - Accent1 8 7 2 2" xfId="28860"/>
    <cellStyle name="40% - Accent1 8 7 2 2 2" xfId="28861"/>
    <cellStyle name="40% - Accent1 8 7 2 2 2 2" xfId="28862"/>
    <cellStyle name="40% - Accent1 8 7 2 2 3" xfId="28863"/>
    <cellStyle name="40% - Accent1 8 7 2 3" xfId="28864"/>
    <cellStyle name="40% - Accent1 8 7 2 3 2" xfId="28865"/>
    <cellStyle name="40% - Accent1 8 7 2 3 2 2" xfId="28866"/>
    <cellStyle name="40% - Accent1 8 7 2 3 3" xfId="28867"/>
    <cellStyle name="40% - Accent1 8 7 2 4" xfId="28868"/>
    <cellStyle name="40% - Accent1 8 7 2 4 2" xfId="28869"/>
    <cellStyle name="40% - Accent1 8 7 2 5" xfId="28870"/>
    <cellStyle name="40% - Accent1 8 7 2 6" xfId="28871"/>
    <cellStyle name="40% - Accent1 8 7 2 7" xfId="28872"/>
    <cellStyle name="40% - Accent1 8 7 2 8" xfId="28873"/>
    <cellStyle name="40% - Accent1 8 7 2 9" xfId="28874"/>
    <cellStyle name="40% - Accent1 8 7 2_PNF Disclosure Summary 063011" xfId="28875"/>
    <cellStyle name="40% - Accent1 8 7 3" xfId="28876"/>
    <cellStyle name="40% - Accent1 8 7 3 2" xfId="28877"/>
    <cellStyle name="40% - Accent1 8 7 3 2 2" xfId="28878"/>
    <cellStyle name="40% - Accent1 8 7 3 3" xfId="28879"/>
    <cellStyle name="40% - Accent1 8 7 4" xfId="28880"/>
    <cellStyle name="40% - Accent1 8 7 4 2" xfId="28881"/>
    <cellStyle name="40% - Accent1 8 7 4 2 2" xfId="28882"/>
    <cellStyle name="40% - Accent1 8 7 4 3" xfId="28883"/>
    <cellStyle name="40% - Accent1 8 7 5" xfId="28884"/>
    <cellStyle name="40% - Accent1 8 7 5 2" xfId="28885"/>
    <cellStyle name="40% - Accent1 8 7 6" xfId="28886"/>
    <cellStyle name="40% - Accent1 8 7 7" xfId="28887"/>
    <cellStyle name="40% - Accent1 8 7 8" xfId="28888"/>
    <cellStyle name="40% - Accent1 8 7 9" xfId="28889"/>
    <cellStyle name="40% - Accent1 8 7_PNF Disclosure Summary 063011" xfId="28890"/>
    <cellStyle name="40% - Accent1 8 8" xfId="28891"/>
    <cellStyle name="40% - Accent1 8 8 10" xfId="28892"/>
    <cellStyle name="40% - Accent1 8 8 11" xfId="28893"/>
    <cellStyle name="40% - Accent1 8 8 12" xfId="28894"/>
    <cellStyle name="40% - Accent1 8 8 13" xfId="28895"/>
    <cellStyle name="40% - Accent1 8 8 14" xfId="28896"/>
    <cellStyle name="40% - Accent1 8 8 15" xfId="28897"/>
    <cellStyle name="40% - Accent1 8 8 2" xfId="28898"/>
    <cellStyle name="40% - Accent1 8 8 2 2" xfId="28899"/>
    <cellStyle name="40% - Accent1 8 8 2 2 2" xfId="28900"/>
    <cellStyle name="40% - Accent1 8 8 2 3" xfId="28901"/>
    <cellStyle name="40% - Accent1 8 8 3" xfId="28902"/>
    <cellStyle name="40% - Accent1 8 8 3 2" xfId="28903"/>
    <cellStyle name="40% - Accent1 8 8 3 2 2" xfId="28904"/>
    <cellStyle name="40% - Accent1 8 8 3 3" xfId="28905"/>
    <cellStyle name="40% - Accent1 8 8 4" xfId="28906"/>
    <cellStyle name="40% - Accent1 8 8 4 2" xfId="28907"/>
    <cellStyle name="40% - Accent1 8 8 5" xfId="28908"/>
    <cellStyle name="40% - Accent1 8 8 6" xfId="28909"/>
    <cellStyle name="40% - Accent1 8 8 7" xfId="28910"/>
    <cellStyle name="40% - Accent1 8 8 8" xfId="28911"/>
    <cellStyle name="40% - Accent1 8 8 9" xfId="28912"/>
    <cellStyle name="40% - Accent1 8 8_PNF Disclosure Summary 063011" xfId="28913"/>
    <cellStyle name="40% - Accent1 8 9" xfId="28914"/>
    <cellStyle name="40% - Accent1 8 9 2" xfId="28915"/>
    <cellStyle name="40% - Accent1 8 9 2 2" xfId="28916"/>
    <cellStyle name="40% - Accent1 8 9 3" xfId="28917"/>
    <cellStyle name="40% - Accent1 8_PNF Disclosure Summary 063011" xfId="28918"/>
    <cellStyle name="40% - Accent1 9" xfId="28919"/>
    <cellStyle name="40% - Accent1 9 10" xfId="28920"/>
    <cellStyle name="40% - Accent1 9 10 2" xfId="28921"/>
    <cellStyle name="40% - Accent1 9 10 2 2" xfId="28922"/>
    <cellStyle name="40% - Accent1 9 10 3" xfId="28923"/>
    <cellStyle name="40% - Accent1 9 11" xfId="28924"/>
    <cellStyle name="40% - Accent1 9 11 2" xfId="28925"/>
    <cellStyle name="40% - Accent1 9 12" xfId="28926"/>
    <cellStyle name="40% - Accent1 9 13" xfId="28927"/>
    <cellStyle name="40% - Accent1 9 14" xfId="28928"/>
    <cellStyle name="40% - Accent1 9 15" xfId="28929"/>
    <cellStyle name="40% - Accent1 9 16" xfId="28930"/>
    <cellStyle name="40% - Accent1 9 17" xfId="28931"/>
    <cellStyle name="40% - Accent1 9 18" xfId="28932"/>
    <cellStyle name="40% - Accent1 9 19" xfId="28933"/>
    <cellStyle name="40% - Accent1 9 2" xfId="28934"/>
    <cellStyle name="40% - Accent1 9 2 10" xfId="28935"/>
    <cellStyle name="40% - Accent1 9 2 11" xfId="28936"/>
    <cellStyle name="40% - Accent1 9 2 12" xfId="28937"/>
    <cellStyle name="40% - Accent1 9 2 13" xfId="28938"/>
    <cellStyle name="40% - Accent1 9 2 14" xfId="28939"/>
    <cellStyle name="40% - Accent1 9 2 15" xfId="28940"/>
    <cellStyle name="40% - Accent1 9 2 16" xfId="28941"/>
    <cellStyle name="40% - Accent1 9 2 2" xfId="28942"/>
    <cellStyle name="40% - Accent1 9 2 2 10" xfId="28943"/>
    <cellStyle name="40% - Accent1 9 2 2 11" xfId="28944"/>
    <cellStyle name="40% - Accent1 9 2 2 12" xfId="28945"/>
    <cellStyle name="40% - Accent1 9 2 2 13" xfId="28946"/>
    <cellStyle name="40% - Accent1 9 2 2 14" xfId="28947"/>
    <cellStyle name="40% - Accent1 9 2 2 15" xfId="28948"/>
    <cellStyle name="40% - Accent1 9 2 2 2" xfId="28949"/>
    <cellStyle name="40% - Accent1 9 2 2 2 2" xfId="28950"/>
    <cellStyle name="40% - Accent1 9 2 2 2 2 2" xfId="28951"/>
    <cellStyle name="40% - Accent1 9 2 2 2 3" xfId="28952"/>
    <cellStyle name="40% - Accent1 9 2 2 3" xfId="28953"/>
    <cellStyle name="40% - Accent1 9 2 2 3 2" xfId="28954"/>
    <cellStyle name="40% - Accent1 9 2 2 3 2 2" xfId="28955"/>
    <cellStyle name="40% - Accent1 9 2 2 3 3" xfId="28956"/>
    <cellStyle name="40% - Accent1 9 2 2 4" xfId="28957"/>
    <cellStyle name="40% - Accent1 9 2 2 4 2" xfId="28958"/>
    <cellStyle name="40% - Accent1 9 2 2 5" xfId="28959"/>
    <cellStyle name="40% - Accent1 9 2 2 6" xfId="28960"/>
    <cellStyle name="40% - Accent1 9 2 2 7" xfId="28961"/>
    <cellStyle name="40% - Accent1 9 2 2 8" xfId="28962"/>
    <cellStyle name="40% - Accent1 9 2 2 9" xfId="28963"/>
    <cellStyle name="40% - Accent1 9 2 2_PNF Disclosure Summary 063011" xfId="28964"/>
    <cellStyle name="40% - Accent1 9 2 3" xfId="28965"/>
    <cellStyle name="40% - Accent1 9 2 3 2" xfId="28966"/>
    <cellStyle name="40% - Accent1 9 2 3 2 2" xfId="28967"/>
    <cellStyle name="40% - Accent1 9 2 3 3" xfId="28968"/>
    <cellStyle name="40% - Accent1 9 2 4" xfId="28969"/>
    <cellStyle name="40% - Accent1 9 2 4 2" xfId="28970"/>
    <cellStyle name="40% - Accent1 9 2 4 2 2" xfId="28971"/>
    <cellStyle name="40% - Accent1 9 2 4 3" xfId="28972"/>
    <cellStyle name="40% - Accent1 9 2 5" xfId="28973"/>
    <cellStyle name="40% - Accent1 9 2 5 2" xfId="28974"/>
    <cellStyle name="40% - Accent1 9 2 6" xfId="28975"/>
    <cellStyle name="40% - Accent1 9 2 7" xfId="28976"/>
    <cellStyle name="40% - Accent1 9 2 8" xfId="28977"/>
    <cellStyle name="40% - Accent1 9 2 9" xfId="28978"/>
    <cellStyle name="40% - Accent1 9 2_PNF Disclosure Summary 063011" xfId="28979"/>
    <cellStyle name="40% - Accent1 9 20" xfId="28980"/>
    <cellStyle name="40% - Accent1 9 21" xfId="28981"/>
    <cellStyle name="40% - Accent1 9 22" xfId="28982"/>
    <cellStyle name="40% - Accent1 9 3" xfId="28983"/>
    <cellStyle name="40% - Accent1 9 3 10" xfId="28984"/>
    <cellStyle name="40% - Accent1 9 3 11" xfId="28985"/>
    <cellStyle name="40% - Accent1 9 3 12" xfId="28986"/>
    <cellStyle name="40% - Accent1 9 3 13" xfId="28987"/>
    <cellStyle name="40% - Accent1 9 3 14" xfId="28988"/>
    <cellStyle name="40% - Accent1 9 3 15" xfId="28989"/>
    <cellStyle name="40% - Accent1 9 3 16" xfId="28990"/>
    <cellStyle name="40% - Accent1 9 3 2" xfId="28991"/>
    <cellStyle name="40% - Accent1 9 3 2 10" xfId="28992"/>
    <cellStyle name="40% - Accent1 9 3 2 11" xfId="28993"/>
    <cellStyle name="40% - Accent1 9 3 2 12" xfId="28994"/>
    <cellStyle name="40% - Accent1 9 3 2 13" xfId="28995"/>
    <cellStyle name="40% - Accent1 9 3 2 14" xfId="28996"/>
    <cellStyle name="40% - Accent1 9 3 2 15" xfId="28997"/>
    <cellStyle name="40% - Accent1 9 3 2 2" xfId="28998"/>
    <cellStyle name="40% - Accent1 9 3 2 2 2" xfId="28999"/>
    <cellStyle name="40% - Accent1 9 3 2 2 2 2" xfId="29000"/>
    <cellStyle name="40% - Accent1 9 3 2 2 3" xfId="29001"/>
    <cellStyle name="40% - Accent1 9 3 2 3" xfId="29002"/>
    <cellStyle name="40% - Accent1 9 3 2 3 2" xfId="29003"/>
    <cellStyle name="40% - Accent1 9 3 2 3 2 2" xfId="29004"/>
    <cellStyle name="40% - Accent1 9 3 2 3 3" xfId="29005"/>
    <cellStyle name="40% - Accent1 9 3 2 4" xfId="29006"/>
    <cellStyle name="40% - Accent1 9 3 2 4 2" xfId="29007"/>
    <cellStyle name="40% - Accent1 9 3 2 5" xfId="29008"/>
    <cellStyle name="40% - Accent1 9 3 2 6" xfId="29009"/>
    <cellStyle name="40% - Accent1 9 3 2 7" xfId="29010"/>
    <cellStyle name="40% - Accent1 9 3 2 8" xfId="29011"/>
    <cellStyle name="40% - Accent1 9 3 2 9" xfId="29012"/>
    <cellStyle name="40% - Accent1 9 3 2_PNF Disclosure Summary 063011" xfId="29013"/>
    <cellStyle name="40% - Accent1 9 3 3" xfId="29014"/>
    <cellStyle name="40% - Accent1 9 3 3 2" xfId="29015"/>
    <cellStyle name="40% - Accent1 9 3 3 2 2" xfId="29016"/>
    <cellStyle name="40% - Accent1 9 3 3 3" xfId="29017"/>
    <cellStyle name="40% - Accent1 9 3 4" xfId="29018"/>
    <cellStyle name="40% - Accent1 9 3 4 2" xfId="29019"/>
    <cellStyle name="40% - Accent1 9 3 4 2 2" xfId="29020"/>
    <cellStyle name="40% - Accent1 9 3 4 3" xfId="29021"/>
    <cellStyle name="40% - Accent1 9 3 5" xfId="29022"/>
    <cellStyle name="40% - Accent1 9 3 5 2" xfId="29023"/>
    <cellStyle name="40% - Accent1 9 3 6" xfId="29024"/>
    <cellStyle name="40% - Accent1 9 3 7" xfId="29025"/>
    <cellStyle name="40% - Accent1 9 3 8" xfId="29026"/>
    <cellStyle name="40% - Accent1 9 3 9" xfId="29027"/>
    <cellStyle name="40% - Accent1 9 3_PNF Disclosure Summary 063011" xfId="29028"/>
    <cellStyle name="40% - Accent1 9 4" xfId="29029"/>
    <cellStyle name="40% - Accent1 9 4 10" xfId="29030"/>
    <cellStyle name="40% - Accent1 9 4 11" xfId="29031"/>
    <cellStyle name="40% - Accent1 9 4 12" xfId="29032"/>
    <cellStyle name="40% - Accent1 9 4 13" xfId="29033"/>
    <cellStyle name="40% - Accent1 9 4 14" xfId="29034"/>
    <cellStyle name="40% - Accent1 9 4 15" xfId="29035"/>
    <cellStyle name="40% - Accent1 9 4 16" xfId="29036"/>
    <cellStyle name="40% - Accent1 9 4 2" xfId="29037"/>
    <cellStyle name="40% - Accent1 9 4 2 10" xfId="29038"/>
    <cellStyle name="40% - Accent1 9 4 2 11" xfId="29039"/>
    <cellStyle name="40% - Accent1 9 4 2 12" xfId="29040"/>
    <cellStyle name="40% - Accent1 9 4 2 13" xfId="29041"/>
    <cellStyle name="40% - Accent1 9 4 2 14" xfId="29042"/>
    <cellStyle name="40% - Accent1 9 4 2 15" xfId="29043"/>
    <cellStyle name="40% - Accent1 9 4 2 2" xfId="29044"/>
    <cellStyle name="40% - Accent1 9 4 2 2 2" xfId="29045"/>
    <cellStyle name="40% - Accent1 9 4 2 2 2 2" xfId="29046"/>
    <cellStyle name="40% - Accent1 9 4 2 2 3" xfId="29047"/>
    <cellStyle name="40% - Accent1 9 4 2 3" xfId="29048"/>
    <cellStyle name="40% - Accent1 9 4 2 3 2" xfId="29049"/>
    <cellStyle name="40% - Accent1 9 4 2 3 2 2" xfId="29050"/>
    <cellStyle name="40% - Accent1 9 4 2 3 3" xfId="29051"/>
    <cellStyle name="40% - Accent1 9 4 2 4" xfId="29052"/>
    <cellStyle name="40% - Accent1 9 4 2 4 2" xfId="29053"/>
    <cellStyle name="40% - Accent1 9 4 2 5" xfId="29054"/>
    <cellStyle name="40% - Accent1 9 4 2 6" xfId="29055"/>
    <cellStyle name="40% - Accent1 9 4 2 7" xfId="29056"/>
    <cellStyle name="40% - Accent1 9 4 2 8" xfId="29057"/>
    <cellStyle name="40% - Accent1 9 4 2 9" xfId="29058"/>
    <cellStyle name="40% - Accent1 9 4 2_PNF Disclosure Summary 063011" xfId="29059"/>
    <cellStyle name="40% - Accent1 9 4 3" xfId="29060"/>
    <cellStyle name="40% - Accent1 9 4 3 2" xfId="29061"/>
    <cellStyle name="40% - Accent1 9 4 3 2 2" xfId="29062"/>
    <cellStyle name="40% - Accent1 9 4 3 3" xfId="29063"/>
    <cellStyle name="40% - Accent1 9 4 4" xfId="29064"/>
    <cellStyle name="40% - Accent1 9 4 4 2" xfId="29065"/>
    <cellStyle name="40% - Accent1 9 4 4 2 2" xfId="29066"/>
    <cellStyle name="40% - Accent1 9 4 4 3" xfId="29067"/>
    <cellStyle name="40% - Accent1 9 4 5" xfId="29068"/>
    <cellStyle name="40% - Accent1 9 4 5 2" xfId="29069"/>
    <cellStyle name="40% - Accent1 9 4 6" xfId="29070"/>
    <cellStyle name="40% - Accent1 9 4 7" xfId="29071"/>
    <cellStyle name="40% - Accent1 9 4 8" xfId="29072"/>
    <cellStyle name="40% - Accent1 9 4 9" xfId="29073"/>
    <cellStyle name="40% - Accent1 9 4_PNF Disclosure Summary 063011" xfId="29074"/>
    <cellStyle name="40% - Accent1 9 5" xfId="29075"/>
    <cellStyle name="40% - Accent1 9 5 10" xfId="29076"/>
    <cellStyle name="40% - Accent1 9 5 11" xfId="29077"/>
    <cellStyle name="40% - Accent1 9 5 12" xfId="29078"/>
    <cellStyle name="40% - Accent1 9 5 13" xfId="29079"/>
    <cellStyle name="40% - Accent1 9 5 14" xfId="29080"/>
    <cellStyle name="40% - Accent1 9 5 15" xfId="29081"/>
    <cellStyle name="40% - Accent1 9 5 16" xfId="29082"/>
    <cellStyle name="40% - Accent1 9 5 2" xfId="29083"/>
    <cellStyle name="40% - Accent1 9 5 2 10" xfId="29084"/>
    <cellStyle name="40% - Accent1 9 5 2 11" xfId="29085"/>
    <cellStyle name="40% - Accent1 9 5 2 12" xfId="29086"/>
    <cellStyle name="40% - Accent1 9 5 2 13" xfId="29087"/>
    <cellStyle name="40% - Accent1 9 5 2 14" xfId="29088"/>
    <cellStyle name="40% - Accent1 9 5 2 15" xfId="29089"/>
    <cellStyle name="40% - Accent1 9 5 2 2" xfId="29090"/>
    <cellStyle name="40% - Accent1 9 5 2 2 2" xfId="29091"/>
    <cellStyle name="40% - Accent1 9 5 2 2 2 2" xfId="29092"/>
    <cellStyle name="40% - Accent1 9 5 2 2 3" xfId="29093"/>
    <cellStyle name="40% - Accent1 9 5 2 3" xfId="29094"/>
    <cellStyle name="40% - Accent1 9 5 2 3 2" xfId="29095"/>
    <cellStyle name="40% - Accent1 9 5 2 3 2 2" xfId="29096"/>
    <cellStyle name="40% - Accent1 9 5 2 3 3" xfId="29097"/>
    <cellStyle name="40% - Accent1 9 5 2 4" xfId="29098"/>
    <cellStyle name="40% - Accent1 9 5 2 4 2" xfId="29099"/>
    <cellStyle name="40% - Accent1 9 5 2 5" xfId="29100"/>
    <cellStyle name="40% - Accent1 9 5 2 6" xfId="29101"/>
    <cellStyle name="40% - Accent1 9 5 2 7" xfId="29102"/>
    <cellStyle name="40% - Accent1 9 5 2 8" xfId="29103"/>
    <cellStyle name="40% - Accent1 9 5 2 9" xfId="29104"/>
    <cellStyle name="40% - Accent1 9 5 2_PNF Disclosure Summary 063011" xfId="29105"/>
    <cellStyle name="40% - Accent1 9 5 3" xfId="29106"/>
    <cellStyle name="40% - Accent1 9 5 3 2" xfId="29107"/>
    <cellStyle name="40% - Accent1 9 5 3 2 2" xfId="29108"/>
    <cellStyle name="40% - Accent1 9 5 3 3" xfId="29109"/>
    <cellStyle name="40% - Accent1 9 5 4" xfId="29110"/>
    <cellStyle name="40% - Accent1 9 5 4 2" xfId="29111"/>
    <cellStyle name="40% - Accent1 9 5 4 2 2" xfId="29112"/>
    <cellStyle name="40% - Accent1 9 5 4 3" xfId="29113"/>
    <cellStyle name="40% - Accent1 9 5 5" xfId="29114"/>
    <cellStyle name="40% - Accent1 9 5 5 2" xfId="29115"/>
    <cellStyle name="40% - Accent1 9 5 6" xfId="29116"/>
    <cellStyle name="40% - Accent1 9 5 7" xfId="29117"/>
    <cellStyle name="40% - Accent1 9 5 8" xfId="29118"/>
    <cellStyle name="40% - Accent1 9 5 9" xfId="29119"/>
    <cellStyle name="40% - Accent1 9 5_PNF Disclosure Summary 063011" xfId="29120"/>
    <cellStyle name="40% - Accent1 9 6" xfId="29121"/>
    <cellStyle name="40% - Accent1 9 6 10" xfId="29122"/>
    <cellStyle name="40% - Accent1 9 6 11" xfId="29123"/>
    <cellStyle name="40% - Accent1 9 6 12" xfId="29124"/>
    <cellStyle name="40% - Accent1 9 6 13" xfId="29125"/>
    <cellStyle name="40% - Accent1 9 6 14" xfId="29126"/>
    <cellStyle name="40% - Accent1 9 6 15" xfId="29127"/>
    <cellStyle name="40% - Accent1 9 6 16" xfId="29128"/>
    <cellStyle name="40% - Accent1 9 6 2" xfId="29129"/>
    <cellStyle name="40% - Accent1 9 6 2 10" xfId="29130"/>
    <cellStyle name="40% - Accent1 9 6 2 11" xfId="29131"/>
    <cellStyle name="40% - Accent1 9 6 2 12" xfId="29132"/>
    <cellStyle name="40% - Accent1 9 6 2 13" xfId="29133"/>
    <cellStyle name="40% - Accent1 9 6 2 14" xfId="29134"/>
    <cellStyle name="40% - Accent1 9 6 2 15" xfId="29135"/>
    <cellStyle name="40% - Accent1 9 6 2 2" xfId="29136"/>
    <cellStyle name="40% - Accent1 9 6 2 2 2" xfId="29137"/>
    <cellStyle name="40% - Accent1 9 6 2 2 2 2" xfId="29138"/>
    <cellStyle name="40% - Accent1 9 6 2 2 3" xfId="29139"/>
    <cellStyle name="40% - Accent1 9 6 2 3" xfId="29140"/>
    <cellStyle name="40% - Accent1 9 6 2 3 2" xfId="29141"/>
    <cellStyle name="40% - Accent1 9 6 2 3 2 2" xfId="29142"/>
    <cellStyle name="40% - Accent1 9 6 2 3 3" xfId="29143"/>
    <cellStyle name="40% - Accent1 9 6 2 4" xfId="29144"/>
    <cellStyle name="40% - Accent1 9 6 2 4 2" xfId="29145"/>
    <cellStyle name="40% - Accent1 9 6 2 5" xfId="29146"/>
    <cellStyle name="40% - Accent1 9 6 2 6" xfId="29147"/>
    <cellStyle name="40% - Accent1 9 6 2 7" xfId="29148"/>
    <cellStyle name="40% - Accent1 9 6 2 8" xfId="29149"/>
    <cellStyle name="40% - Accent1 9 6 2 9" xfId="29150"/>
    <cellStyle name="40% - Accent1 9 6 2_PNF Disclosure Summary 063011" xfId="29151"/>
    <cellStyle name="40% - Accent1 9 6 3" xfId="29152"/>
    <cellStyle name="40% - Accent1 9 6 3 2" xfId="29153"/>
    <cellStyle name="40% - Accent1 9 6 3 2 2" xfId="29154"/>
    <cellStyle name="40% - Accent1 9 6 3 3" xfId="29155"/>
    <cellStyle name="40% - Accent1 9 6 4" xfId="29156"/>
    <cellStyle name="40% - Accent1 9 6 4 2" xfId="29157"/>
    <cellStyle name="40% - Accent1 9 6 4 2 2" xfId="29158"/>
    <cellStyle name="40% - Accent1 9 6 4 3" xfId="29159"/>
    <cellStyle name="40% - Accent1 9 6 5" xfId="29160"/>
    <cellStyle name="40% - Accent1 9 6 5 2" xfId="29161"/>
    <cellStyle name="40% - Accent1 9 6 6" xfId="29162"/>
    <cellStyle name="40% - Accent1 9 6 7" xfId="29163"/>
    <cellStyle name="40% - Accent1 9 6 8" xfId="29164"/>
    <cellStyle name="40% - Accent1 9 6 9" xfId="29165"/>
    <cellStyle name="40% - Accent1 9 6_PNF Disclosure Summary 063011" xfId="29166"/>
    <cellStyle name="40% - Accent1 9 7" xfId="29167"/>
    <cellStyle name="40% - Accent1 9 7 10" xfId="29168"/>
    <cellStyle name="40% - Accent1 9 7 11" xfId="29169"/>
    <cellStyle name="40% - Accent1 9 7 12" xfId="29170"/>
    <cellStyle name="40% - Accent1 9 7 13" xfId="29171"/>
    <cellStyle name="40% - Accent1 9 7 14" xfId="29172"/>
    <cellStyle name="40% - Accent1 9 7 15" xfId="29173"/>
    <cellStyle name="40% - Accent1 9 7 16" xfId="29174"/>
    <cellStyle name="40% - Accent1 9 7 2" xfId="29175"/>
    <cellStyle name="40% - Accent1 9 7 2 10" xfId="29176"/>
    <cellStyle name="40% - Accent1 9 7 2 11" xfId="29177"/>
    <cellStyle name="40% - Accent1 9 7 2 12" xfId="29178"/>
    <cellStyle name="40% - Accent1 9 7 2 13" xfId="29179"/>
    <cellStyle name="40% - Accent1 9 7 2 14" xfId="29180"/>
    <cellStyle name="40% - Accent1 9 7 2 15" xfId="29181"/>
    <cellStyle name="40% - Accent1 9 7 2 2" xfId="29182"/>
    <cellStyle name="40% - Accent1 9 7 2 2 2" xfId="29183"/>
    <cellStyle name="40% - Accent1 9 7 2 2 2 2" xfId="29184"/>
    <cellStyle name="40% - Accent1 9 7 2 2 3" xfId="29185"/>
    <cellStyle name="40% - Accent1 9 7 2 3" xfId="29186"/>
    <cellStyle name="40% - Accent1 9 7 2 3 2" xfId="29187"/>
    <cellStyle name="40% - Accent1 9 7 2 3 2 2" xfId="29188"/>
    <cellStyle name="40% - Accent1 9 7 2 3 3" xfId="29189"/>
    <cellStyle name="40% - Accent1 9 7 2 4" xfId="29190"/>
    <cellStyle name="40% - Accent1 9 7 2 4 2" xfId="29191"/>
    <cellStyle name="40% - Accent1 9 7 2 5" xfId="29192"/>
    <cellStyle name="40% - Accent1 9 7 2 6" xfId="29193"/>
    <cellStyle name="40% - Accent1 9 7 2 7" xfId="29194"/>
    <cellStyle name="40% - Accent1 9 7 2 8" xfId="29195"/>
    <cellStyle name="40% - Accent1 9 7 2 9" xfId="29196"/>
    <cellStyle name="40% - Accent1 9 7 2_PNF Disclosure Summary 063011" xfId="29197"/>
    <cellStyle name="40% - Accent1 9 7 3" xfId="29198"/>
    <cellStyle name="40% - Accent1 9 7 3 2" xfId="29199"/>
    <cellStyle name="40% - Accent1 9 7 3 2 2" xfId="29200"/>
    <cellStyle name="40% - Accent1 9 7 3 3" xfId="29201"/>
    <cellStyle name="40% - Accent1 9 7 4" xfId="29202"/>
    <cellStyle name="40% - Accent1 9 7 4 2" xfId="29203"/>
    <cellStyle name="40% - Accent1 9 7 4 2 2" xfId="29204"/>
    <cellStyle name="40% - Accent1 9 7 4 3" xfId="29205"/>
    <cellStyle name="40% - Accent1 9 7 5" xfId="29206"/>
    <cellStyle name="40% - Accent1 9 7 5 2" xfId="29207"/>
    <cellStyle name="40% - Accent1 9 7 6" xfId="29208"/>
    <cellStyle name="40% - Accent1 9 7 7" xfId="29209"/>
    <cellStyle name="40% - Accent1 9 7 8" xfId="29210"/>
    <cellStyle name="40% - Accent1 9 7 9" xfId="29211"/>
    <cellStyle name="40% - Accent1 9 7_PNF Disclosure Summary 063011" xfId="29212"/>
    <cellStyle name="40% - Accent1 9 8" xfId="29213"/>
    <cellStyle name="40% - Accent1 9 8 10" xfId="29214"/>
    <cellStyle name="40% - Accent1 9 8 11" xfId="29215"/>
    <cellStyle name="40% - Accent1 9 8 12" xfId="29216"/>
    <cellStyle name="40% - Accent1 9 8 13" xfId="29217"/>
    <cellStyle name="40% - Accent1 9 8 14" xfId="29218"/>
    <cellStyle name="40% - Accent1 9 8 15" xfId="29219"/>
    <cellStyle name="40% - Accent1 9 8 2" xfId="29220"/>
    <cellStyle name="40% - Accent1 9 8 2 2" xfId="29221"/>
    <cellStyle name="40% - Accent1 9 8 2 2 2" xfId="29222"/>
    <cellStyle name="40% - Accent1 9 8 2 3" xfId="29223"/>
    <cellStyle name="40% - Accent1 9 8 3" xfId="29224"/>
    <cellStyle name="40% - Accent1 9 8 3 2" xfId="29225"/>
    <cellStyle name="40% - Accent1 9 8 3 2 2" xfId="29226"/>
    <cellStyle name="40% - Accent1 9 8 3 3" xfId="29227"/>
    <cellStyle name="40% - Accent1 9 8 4" xfId="29228"/>
    <cellStyle name="40% - Accent1 9 8 4 2" xfId="29229"/>
    <cellStyle name="40% - Accent1 9 8 5" xfId="29230"/>
    <cellStyle name="40% - Accent1 9 8 6" xfId="29231"/>
    <cellStyle name="40% - Accent1 9 8 7" xfId="29232"/>
    <cellStyle name="40% - Accent1 9 8 8" xfId="29233"/>
    <cellStyle name="40% - Accent1 9 8 9" xfId="29234"/>
    <cellStyle name="40% - Accent1 9 8_PNF Disclosure Summary 063011" xfId="29235"/>
    <cellStyle name="40% - Accent1 9 9" xfId="29236"/>
    <cellStyle name="40% - Accent1 9 9 2" xfId="29237"/>
    <cellStyle name="40% - Accent1 9 9 2 2" xfId="29238"/>
    <cellStyle name="40% - Accent1 9 9 3" xfId="29239"/>
    <cellStyle name="40% - Accent1 9_PNF Disclosure Summary 063011" xfId="29240"/>
    <cellStyle name="40% - Accent2 10" xfId="29241"/>
    <cellStyle name="40% - Accent2 10 10" xfId="29242"/>
    <cellStyle name="40% - Accent2 10 10 2" xfId="29243"/>
    <cellStyle name="40% - Accent2 10 10 2 2" xfId="29244"/>
    <cellStyle name="40% - Accent2 10 10 3" xfId="29245"/>
    <cellStyle name="40% - Accent2 10 11" xfId="29246"/>
    <cellStyle name="40% - Accent2 10 11 2" xfId="29247"/>
    <cellStyle name="40% - Accent2 10 12" xfId="29248"/>
    <cellStyle name="40% - Accent2 10 13" xfId="29249"/>
    <cellStyle name="40% - Accent2 10 14" xfId="29250"/>
    <cellStyle name="40% - Accent2 10 15" xfId="29251"/>
    <cellStyle name="40% - Accent2 10 16" xfId="29252"/>
    <cellStyle name="40% - Accent2 10 17" xfId="29253"/>
    <cellStyle name="40% - Accent2 10 18" xfId="29254"/>
    <cellStyle name="40% - Accent2 10 19" xfId="29255"/>
    <cellStyle name="40% - Accent2 10 2" xfId="29256"/>
    <cellStyle name="40% - Accent2 10 2 10" xfId="29257"/>
    <cellStyle name="40% - Accent2 10 2 11" xfId="29258"/>
    <cellStyle name="40% - Accent2 10 2 12" xfId="29259"/>
    <cellStyle name="40% - Accent2 10 2 13" xfId="29260"/>
    <cellStyle name="40% - Accent2 10 2 14" xfId="29261"/>
    <cellStyle name="40% - Accent2 10 2 15" xfId="29262"/>
    <cellStyle name="40% - Accent2 10 2 16" xfId="29263"/>
    <cellStyle name="40% - Accent2 10 2 2" xfId="29264"/>
    <cellStyle name="40% - Accent2 10 2 2 10" xfId="29265"/>
    <cellStyle name="40% - Accent2 10 2 2 11" xfId="29266"/>
    <cellStyle name="40% - Accent2 10 2 2 12" xfId="29267"/>
    <cellStyle name="40% - Accent2 10 2 2 13" xfId="29268"/>
    <cellStyle name="40% - Accent2 10 2 2 14" xfId="29269"/>
    <cellStyle name="40% - Accent2 10 2 2 15" xfId="29270"/>
    <cellStyle name="40% - Accent2 10 2 2 2" xfId="29271"/>
    <cellStyle name="40% - Accent2 10 2 2 2 2" xfId="29272"/>
    <cellStyle name="40% - Accent2 10 2 2 2 2 2" xfId="29273"/>
    <cellStyle name="40% - Accent2 10 2 2 2 3" xfId="29274"/>
    <cellStyle name="40% - Accent2 10 2 2 3" xfId="29275"/>
    <cellStyle name="40% - Accent2 10 2 2 3 2" xfId="29276"/>
    <cellStyle name="40% - Accent2 10 2 2 3 2 2" xfId="29277"/>
    <cellStyle name="40% - Accent2 10 2 2 3 3" xfId="29278"/>
    <cellStyle name="40% - Accent2 10 2 2 4" xfId="29279"/>
    <cellStyle name="40% - Accent2 10 2 2 4 2" xfId="29280"/>
    <cellStyle name="40% - Accent2 10 2 2 5" xfId="29281"/>
    <cellStyle name="40% - Accent2 10 2 2 6" xfId="29282"/>
    <cellStyle name="40% - Accent2 10 2 2 7" xfId="29283"/>
    <cellStyle name="40% - Accent2 10 2 2 8" xfId="29284"/>
    <cellStyle name="40% - Accent2 10 2 2 9" xfId="29285"/>
    <cellStyle name="40% - Accent2 10 2 2_PNF Disclosure Summary 063011" xfId="29286"/>
    <cellStyle name="40% - Accent2 10 2 3" xfId="29287"/>
    <cellStyle name="40% - Accent2 10 2 3 2" xfId="29288"/>
    <cellStyle name="40% - Accent2 10 2 3 2 2" xfId="29289"/>
    <cellStyle name="40% - Accent2 10 2 3 3" xfId="29290"/>
    <cellStyle name="40% - Accent2 10 2 4" xfId="29291"/>
    <cellStyle name="40% - Accent2 10 2 4 2" xfId="29292"/>
    <cellStyle name="40% - Accent2 10 2 4 2 2" xfId="29293"/>
    <cellStyle name="40% - Accent2 10 2 4 3" xfId="29294"/>
    <cellStyle name="40% - Accent2 10 2 5" xfId="29295"/>
    <cellStyle name="40% - Accent2 10 2 5 2" xfId="29296"/>
    <cellStyle name="40% - Accent2 10 2 6" xfId="29297"/>
    <cellStyle name="40% - Accent2 10 2 7" xfId="29298"/>
    <cellStyle name="40% - Accent2 10 2 8" xfId="29299"/>
    <cellStyle name="40% - Accent2 10 2 9" xfId="29300"/>
    <cellStyle name="40% - Accent2 10 2_PNF Disclosure Summary 063011" xfId="29301"/>
    <cellStyle name="40% - Accent2 10 20" xfId="29302"/>
    <cellStyle name="40% - Accent2 10 21" xfId="29303"/>
    <cellStyle name="40% - Accent2 10 22" xfId="29304"/>
    <cellStyle name="40% - Accent2 10 3" xfId="29305"/>
    <cellStyle name="40% - Accent2 10 3 10" xfId="29306"/>
    <cellStyle name="40% - Accent2 10 3 11" xfId="29307"/>
    <cellStyle name="40% - Accent2 10 3 12" xfId="29308"/>
    <cellStyle name="40% - Accent2 10 3 13" xfId="29309"/>
    <cellStyle name="40% - Accent2 10 3 14" xfId="29310"/>
    <cellStyle name="40% - Accent2 10 3 15" xfId="29311"/>
    <cellStyle name="40% - Accent2 10 3 16" xfId="29312"/>
    <cellStyle name="40% - Accent2 10 3 2" xfId="29313"/>
    <cellStyle name="40% - Accent2 10 3 2 10" xfId="29314"/>
    <cellStyle name="40% - Accent2 10 3 2 11" xfId="29315"/>
    <cellStyle name="40% - Accent2 10 3 2 12" xfId="29316"/>
    <cellStyle name="40% - Accent2 10 3 2 13" xfId="29317"/>
    <cellStyle name="40% - Accent2 10 3 2 14" xfId="29318"/>
    <cellStyle name="40% - Accent2 10 3 2 15" xfId="29319"/>
    <cellStyle name="40% - Accent2 10 3 2 2" xfId="29320"/>
    <cellStyle name="40% - Accent2 10 3 2 2 2" xfId="29321"/>
    <cellStyle name="40% - Accent2 10 3 2 2 2 2" xfId="29322"/>
    <cellStyle name="40% - Accent2 10 3 2 2 3" xfId="29323"/>
    <cellStyle name="40% - Accent2 10 3 2 3" xfId="29324"/>
    <cellStyle name="40% - Accent2 10 3 2 3 2" xfId="29325"/>
    <cellStyle name="40% - Accent2 10 3 2 3 2 2" xfId="29326"/>
    <cellStyle name="40% - Accent2 10 3 2 3 3" xfId="29327"/>
    <cellStyle name="40% - Accent2 10 3 2 4" xfId="29328"/>
    <cellStyle name="40% - Accent2 10 3 2 4 2" xfId="29329"/>
    <cellStyle name="40% - Accent2 10 3 2 5" xfId="29330"/>
    <cellStyle name="40% - Accent2 10 3 2 6" xfId="29331"/>
    <cellStyle name="40% - Accent2 10 3 2 7" xfId="29332"/>
    <cellStyle name="40% - Accent2 10 3 2 8" xfId="29333"/>
    <cellStyle name="40% - Accent2 10 3 2 9" xfId="29334"/>
    <cellStyle name="40% - Accent2 10 3 2_PNF Disclosure Summary 063011" xfId="29335"/>
    <cellStyle name="40% - Accent2 10 3 3" xfId="29336"/>
    <cellStyle name="40% - Accent2 10 3 3 2" xfId="29337"/>
    <cellStyle name="40% - Accent2 10 3 3 2 2" xfId="29338"/>
    <cellStyle name="40% - Accent2 10 3 3 3" xfId="29339"/>
    <cellStyle name="40% - Accent2 10 3 4" xfId="29340"/>
    <cellStyle name="40% - Accent2 10 3 4 2" xfId="29341"/>
    <cellStyle name="40% - Accent2 10 3 4 2 2" xfId="29342"/>
    <cellStyle name="40% - Accent2 10 3 4 3" xfId="29343"/>
    <cellStyle name="40% - Accent2 10 3 5" xfId="29344"/>
    <cellStyle name="40% - Accent2 10 3 5 2" xfId="29345"/>
    <cellStyle name="40% - Accent2 10 3 6" xfId="29346"/>
    <cellStyle name="40% - Accent2 10 3 7" xfId="29347"/>
    <cellStyle name="40% - Accent2 10 3 8" xfId="29348"/>
    <cellStyle name="40% - Accent2 10 3 9" xfId="29349"/>
    <cellStyle name="40% - Accent2 10 3_PNF Disclosure Summary 063011" xfId="29350"/>
    <cellStyle name="40% - Accent2 10 4" xfId="29351"/>
    <cellStyle name="40% - Accent2 10 4 10" xfId="29352"/>
    <cellStyle name="40% - Accent2 10 4 11" xfId="29353"/>
    <cellStyle name="40% - Accent2 10 4 12" xfId="29354"/>
    <cellStyle name="40% - Accent2 10 4 13" xfId="29355"/>
    <cellStyle name="40% - Accent2 10 4 14" xfId="29356"/>
    <cellStyle name="40% - Accent2 10 4 15" xfId="29357"/>
    <cellStyle name="40% - Accent2 10 4 16" xfId="29358"/>
    <cellStyle name="40% - Accent2 10 4 2" xfId="29359"/>
    <cellStyle name="40% - Accent2 10 4 2 10" xfId="29360"/>
    <cellStyle name="40% - Accent2 10 4 2 11" xfId="29361"/>
    <cellStyle name="40% - Accent2 10 4 2 12" xfId="29362"/>
    <cellStyle name="40% - Accent2 10 4 2 13" xfId="29363"/>
    <cellStyle name="40% - Accent2 10 4 2 14" xfId="29364"/>
    <cellStyle name="40% - Accent2 10 4 2 15" xfId="29365"/>
    <cellStyle name="40% - Accent2 10 4 2 2" xfId="29366"/>
    <cellStyle name="40% - Accent2 10 4 2 2 2" xfId="29367"/>
    <cellStyle name="40% - Accent2 10 4 2 2 2 2" xfId="29368"/>
    <cellStyle name="40% - Accent2 10 4 2 2 3" xfId="29369"/>
    <cellStyle name="40% - Accent2 10 4 2 3" xfId="29370"/>
    <cellStyle name="40% - Accent2 10 4 2 3 2" xfId="29371"/>
    <cellStyle name="40% - Accent2 10 4 2 3 2 2" xfId="29372"/>
    <cellStyle name="40% - Accent2 10 4 2 3 3" xfId="29373"/>
    <cellStyle name="40% - Accent2 10 4 2 4" xfId="29374"/>
    <cellStyle name="40% - Accent2 10 4 2 4 2" xfId="29375"/>
    <cellStyle name="40% - Accent2 10 4 2 5" xfId="29376"/>
    <cellStyle name="40% - Accent2 10 4 2 6" xfId="29377"/>
    <cellStyle name="40% - Accent2 10 4 2 7" xfId="29378"/>
    <cellStyle name="40% - Accent2 10 4 2 8" xfId="29379"/>
    <cellStyle name="40% - Accent2 10 4 2 9" xfId="29380"/>
    <cellStyle name="40% - Accent2 10 4 2_PNF Disclosure Summary 063011" xfId="29381"/>
    <cellStyle name="40% - Accent2 10 4 3" xfId="29382"/>
    <cellStyle name="40% - Accent2 10 4 3 2" xfId="29383"/>
    <cellStyle name="40% - Accent2 10 4 3 2 2" xfId="29384"/>
    <cellStyle name="40% - Accent2 10 4 3 3" xfId="29385"/>
    <cellStyle name="40% - Accent2 10 4 4" xfId="29386"/>
    <cellStyle name="40% - Accent2 10 4 4 2" xfId="29387"/>
    <cellStyle name="40% - Accent2 10 4 4 2 2" xfId="29388"/>
    <cellStyle name="40% - Accent2 10 4 4 3" xfId="29389"/>
    <cellStyle name="40% - Accent2 10 4 5" xfId="29390"/>
    <cellStyle name="40% - Accent2 10 4 5 2" xfId="29391"/>
    <cellStyle name="40% - Accent2 10 4 6" xfId="29392"/>
    <cellStyle name="40% - Accent2 10 4 7" xfId="29393"/>
    <cellStyle name="40% - Accent2 10 4 8" xfId="29394"/>
    <cellStyle name="40% - Accent2 10 4 9" xfId="29395"/>
    <cellStyle name="40% - Accent2 10 4_PNF Disclosure Summary 063011" xfId="29396"/>
    <cellStyle name="40% - Accent2 10 5" xfId="29397"/>
    <cellStyle name="40% - Accent2 10 5 10" xfId="29398"/>
    <cellStyle name="40% - Accent2 10 5 11" xfId="29399"/>
    <cellStyle name="40% - Accent2 10 5 12" xfId="29400"/>
    <cellStyle name="40% - Accent2 10 5 13" xfId="29401"/>
    <cellStyle name="40% - Accent2 10 5 14" xfId="29402"/>
    <cellStyle name="40% - Accent2 10 5 15" xfId="29403"/>
    <cellStyle name="40% - Accent2 10 5 16" xfId="29404"/>
    <cellStyle name="40% - Accent2 10 5 2" xfId="29405"/>
    <cellStyle name="40% - Accent2 10 5 2 10" xfId="29406"/>
    <cellStyle name="40% - Accent2 10 5 2 11" xfId="29407"/>
    <cellStyle name="40% - Accent2 10 5 2 12" xfId="29408"/>
    <cellStyle name="40% - Accent2 10 5 2 13" xfId="29409"/>
    <cellStyle name="40% - Accent2 10 5 2 14" xfId="29410"/>
    <cellStyle name="40% - Accent2 10 5 2 15" xfId="29411"/>
    <cellStyle name="40% - Accent2 10 5 2 2" xfId="29412"/>
    <cellStyle name="40% - Accent2 10 5 2 2 2" xfId="29413"/>
    <cellStyle name="40% - Accent2 10 5 2 2 2 2" xfId="29414"/>
    <cellStyle name="40% - Accent2 10 5 2 2 3" xfId="29415"/>
    <cellStyle name="40% - Accent2 10 5 2 3" xfId="29416"/>
    <cellStyle name="40% - Accent2 10 5 2 3 2" xfId="29417"/>
    <cellStyle name="40% - Accent2 10 5 2 3 2 2" xfId="29418"/>
    <cellStyle name="40% - Accent2 10 5 2 3 3" xfId="29419"/>
    <cellStyle name="40% - Accent2 10 5 2 4" xfId="29420"/>
    <cellStyle name="40% - Accent2 10 5 2 4 2" xfId="29421"/>
    <cellStyle name="40% - Accent2 10 5 2 5" xfId="29422"/>
    <cellStyle name="40% - Accent2 10 5 2 6" xfId="29423"/>
    <cellStyle name="40% - Accent2 10 5 2 7" xfId="29424"/>
    <cellStyle name="40% - Accent2 10 5 2 8" xfId="29425"/>
    <cellStyle name="40% - Accent2 10 5 2 9" xfId="29426"/>
    <cellStyle name="40% - Accent2 10 5 2_PNF Disclosure Summary 063011" xfId="29427"/>
    <cellStyle name="40% - Accent2 10 5 3" xfId="29428"/>
    <cellStyle name="40% - Accent2 10 5 3 2" xfId="29429"/>
    <cellStyle name="40% - Accent2 10 5 3 2 2" xfId="29430"/>
    <cellStyle name="40% - Accent2 10 5 3 3" xfId="29431"/>
    <cellStyle name="40% - Accent2 10 5 4" xfId="29432"/>
    <cellStyle name="40% - Accent2 10 5 4 2" xfId="29433"/>
    <cellStyle name="40% - Accent2 10 5 4 2 2" xfId="29434"/>
    <cellStyle name="40% - Accent2 10 5 4 3" xfId="29435"/>
    <cellStyle name="40% - Accent2 10 5 5" xfId="29436"/>
    <cellStyle name="40% - Accent2 10 5 5 2" xfId="29437"/>
    <cellStyle name="40% - Accent2 10 5 6" xfId="29438"/>
    <cellStyle name="40% - Accent2 10 5 7" xfId="29439"/>
    <cellStyle name="40% - Accent2 10 5 8" xfId="29440"/>
    <cellStyle name="40% - Accent2 10 5 9" xfId="29441"/>
    <cellStyle name="40% - Accent2 10 5_PNF Disclosure Summary 063011" xfId="29442"/>
    <cellStyle name="40% - Accent2 10 6" xfId="29443"/>
    <cellStyle name="40% - Accent2 10 6 10" xfId="29444"/>
    <cellStyle name="40% - Accent2 10 6 11" xfId="29445"/>
    <cellStyle name="40% - Accent2 10 6 12" xfId="29446"/>
    <cellStyle name="40% - Accent2 10 6 13" xfId="29447"/>
    <cellStyle name="40% - Accent2 10 6 14" xfId="29448"/>
    <cellStyle name="40% - Accent2 10 6 15" xfId="29449"/>
    <cellStyle name="40% - Accent2 10 6 16" xfId="29450"/>
    <cellStyle name="40% - Accent2 10 6 2" xfId="29451"/>
    <cellStyle name="40% - Accent2 10 6 2 10" xfId="29452"/>
    <cellStyle name="40% - Accent2 10 6 2 11" xfId="29453"/>
    <cellStyle name="40% - Accent2 10 6 2 12" xfId="29454"/>
    <cellStyle name="40% - Accent2 10 6 2 13" xfId="29455"/>
    <cellStyle name="40% - Accent2 10 6 2 14" xfId="29456"/>
    <cellStyle name="40% - Accent2 10 6 2 15" xfId="29457"/>
    <cellStyle name="40% - Accent2 10 6 2 2" xfId="29458"/>
    <cellStyle name="40% - Accent2 10 6 2 2 2" xfId="29459"/>
    <cellStyle name="40% - Accent2 10 6 2 2 2 2" xfId="29460"/>
    <cellStyle name="40% - Accent2 10 6 2 2 3" xfId="29461"/>
    <cellStyle name="40% - Accent2 10 6 2 3" xfId="29462"/>
    <cellStyle name="40% - Accent2 10 6 2 3 2" xfId="29463"/>
    <cellStyle name="40% - Accent2 10 6 2 3 2 2" xfId="29464"/>
    <cellStyle name="40% - Accent2 10 6 2 3 3" xfId="29465"/>
    <cellStyle name="40% - Accent2 10 6 2 4" xfId="29466"/>
    <cellStyle name="40% - Accent2 10 6 2 4 2" xfId="29467"/>
    <cellStyle name="40% - Accent2 10 6 2 5" xfId="29468"/>
    <cellStyle name="40% - Accent2 10 6 2 6" xfId="29469"/>
    <cellStyle name="40% - Accent2 10 6 2 7" xfId="29470"/>
    <cellStyle name="40% - Accent2 10 6 2 8" xfId="29471"/>
    <cellStyle name="40% - Accent2 10 6 2 9" xfId="29472"/>
    <cellStyle name="40% - Accent2 10 6 2_PNF Disclosure Summary 063011" xfId="29473"/>
    <cellStyle name="40% - Accent2 10 6 3" xfId="29474"/>
    <cellStyle name="40% - Accent2 10 6 3 2" xfId="29475"/>
    <cellStyle name="40% - Accent2 10 6 3 2 2" xfId="29476"/>
    <cellStyle name="40% - Accent2 10 6 3 3" xfId="29477"/>
    <cellStyle name="40% - Accent2 10 6 4" xfId="29478"/>
    <cellStyle name="40% - Accent2 10 6 4 2" xfId="29479"/>
    <cellStyle name="40% - Accent2 10 6 4 2 2" xfId="29480"/>
    <cellStyle name="40% - Accent2 10 6 4 3" xfId="29481"/>
    <cellStyle name="40% - Accent2 10 6 5" xfId="29482"/>
    <cellStyle name="40% - Accent2 10 6 5 2" xfId="29483"/>
    <cellStyle name="40% - Accent2 10 6 6" xfId="29484"/>
    <cellStyle name="40% - Accent2 10 6 7" xfId="29485"/>
    <cellStyle name="40% - Accent2 10 6 8" xfId="29486"/>
    <cellStyle name="40% - Accent2 10 6 9" xfId="29487"/>
    <cellStyle name="40% - Accent2 10 6_PNF Disclosure Summary 063011" xfId="29488"/>
    <cellStyle name="40% - Accent2 10 7" xfId="29489"/>
    <cellStyle name="40% - Accent2 10 7 10" xfId="29490"/>
    <cellStyle name="40% - Accent2 10 7 11" xfId="29491"/>
    <cellStyle name="40% - Accent2 10 7 12" xfId="29492"/>
    <cellStyle name="40% - Accent2 10 7 13" xfId="29493"/>
    <cellStyle name="40% - Accent2 10 7 14" xfId="29494"/>
    <cellStyle name="40% - Accent2 10 7 15" xfId="29495"/>
    <cellStyle name="40% - Accent2 10 7 16" xfId="29496"/>
    <cellStyle name="40% - Accent2 10 7 2" xfId="29497"/>
    <cellStyle name="40% - Accent2 10 7 2 10" xfId="29498"/>
    <cellStyle name="40% - Accent2 10 7 2 11" xfId="29499"/>
    <cellStyle name="40% - Accent2 10 7 2 12" xfId="29500"/>
    <cellStyle name="40% - Accent2 10 7 2 13" xfId="29501"/>
    <cellStyle name="40% - Accent2 10 7 2 14" xfId="29502"/>
    <cellStyle name="40% - Accent2 10 7 2 15" xfId="29503"/>
    <cellStyle name="40% - Accent2 10 7 2 2" xfId="29504"/>
    <cellStyle name="40% - Accent2 10 7 2 2 2" xfId="29505"/>
    <cellStyle name="40% - Accent2 10 7 2 2 2 2" xfId="29506"/>
    <cellStyle name="40% - Accent2 10 7 2 2 3" xfId="29507"/>
    <cellStyle name="40% - Accent2 10 7 2 3" xfId="29508"/>
    <cellStyle name="40% - Accent2 10 7 2 3 2" xfId="29509"/>
    <cellStyle name="40% - Accent2 10 7 2 3 2 2" xfId="29510"/>
    <cellStyle name="40% - Accent2 10 7 2 3 3" xfId="29511"/>
    <cellStyle name="40% - Accent2 10 7 2 4" xfId="29512"/>
    <cellStyle name="40% - Accent2 10 7 2 4 2" xfId="29513"/>
    <cellStyle name="40% - Accent2 10 7 2 5" xfId="29514"/>
    <cellStyle name="40% - Accent2 10 7 2 6" xfId="29515"/>
    <cellStyle name="40% - Accent2 10 7 2 7" xfId="29516"/>
    <cellStyle name="40% - Accent2 10 7 2 8" xfId="29517"/>
    <cellStyle name="40% - Accent2 10 7 2 9" xfId="29518"/>
    <cellStyle name="40% - Accent2 10 7 2_PNF Disclosure Summary 063011" xfId="29519"/>
    <cellStyle name="40% - Accent2 10 7 3" xfId="29520"/>
    <cellStyle name="40% - Accent2 10 7 3 2" xfId="29521"/>
    <cellStyle name="40% - Accent2 10 7 3 2 2" xfId="29522"/>
    <cellStyle name="40% - Accent2 10 7 3 3" xfId="29523"/>
    <cellStyle name="40% - Accent2 10 7 4" xfId="29524"/>
    <cellStyle name="40% - Accent2 10 7 4 2" xfId="29525"/>
    <cellStyle name="40% - Accent2 10 7 4 2 2" xfId="29526"/>
    <cellStyle name="40% - Accent2 10 7 4 3" xfId="29527"/>
    <cellStyle name="40% - Accent2 10 7 5" xfId="29528"/>
    <cellStyle name="40% - Accent2 10 7 5 2" xfId="29529"/>
    <cellStyle name="40% - Accent2 10 7 6" xfId="29530"/>
    <cellStyle name="40% - Accent2 10 7 7" xfId="29531"/>
    <cellStyle name="40% - Accent2 10 7 8" xfId="29532"/>
    <cellStyle name="40% - Accent2 10 7 9" xfId="29533"/>
    <cellStyle name="40% - Accent2 10 7_PNF Disclosure Summary 063011" xfId="29534"/>
    <cellStyle name="40% - Accent2 10 8" xfId="29535"/>
    <cellStyle name="40% - Accent2 10 8 10" xfId="29536"/>
    <cellStyle name="40% - Accent2 10 8 11" xfId="29537"/>
    <cellStyle name="40% - Accent2 10 8 12" xfId="29538"/>
    <cellStyle name="40% - Accent2 10 8 13" xfId="29539"/>
    <cellStyle name="40% - Accent2 10 8 14" xfId="29540"/>
    <cellStyle name="40% - Accent2 10 8 15" xfId="29541"/>
    <cellStyle name="40% - Accent2 10 8 2" xfId="29542"/>
    <cellStyle name="40% - Accent2 10 8 2 2" xfId="29543"/>
    <cellStyle name="40% - Accent2 10 8 2 2 2" xfId="29544"/>
    <cellStyle name="40% - Accent2 10 8 2 3" xfId="29545"/>
    <cellStyle name="40% - Accent2 10 8 3" xfId="29546"/>
    <cellStyle name="40% - Accent2 10 8 3 2" xfId="29547"/>
    <cellStyle name="40% - Accent2 10 8 3 2 2" xfId="29548"/>
    <cellStyle name="40% - Accent2 10 8 3 3" xfId="29549"/>
    <cellStyle name="40% - Accent2 10 8 4" xfId="29550"/>
    <cellStyle name="40% - Accent2 10 8 4 2" xfId="29551"/>
    <cellStyle name="40% - Accent2 10 8 5" xfId="29552"/>
    <cellStyle name="40% - Accent2 10 8 6" xfId="29553"/>
    <cellStyle name="40% - Accent2 10 8 7" xfId="29554"/>
    <cellStyle name="40% - Accent2 10 8 8" xfId="29555"/>
    <cellStyle name="40% - Accent2 10 8 9" xfId="29556"/>
    <cellStyle name="40% - Accent2 10 8_PNF Disclosure Summary 063011" xfId="29557"/>
    <cellStyle name="40% - Accent2 10 9" xfId="29558"/>
    <cellStyle name="40% - Accent2 10 9 2" xfId="29559"/>
    <cellStyle name="40% - Accent2 10 9 2 2" xfId="29560"/>
    <cellStyle name="40% - Accent2 10 9 3" xfId="29561"/>
    <cellStyle name="40% - Accent2 10_PNF Disclosure Summary 063011" xfId="29562"/>
    <cellStyle name="40% - Accent2 11" xfId="29563"/>
    <cellStyle name="40% - Accent2 11 10" xfId="29564"/>
    <cellStyle name="40% - Accent2 11 10 2" xfId="29565"/>
    <cellStyle name="40% - Accent2 11 10 2 2" xfId="29566"/>
    <cellStyle name="40% - Accent2 11 10 3" xfId="29567"/>
    <cellStyle name="40% - Accent2 11 11" xfId="29568"/>
    <cellStyle name="40% - Accent2 11 11 2" xfId="29569"/>
    <cellStyle name="40% - Accent2 11 12" xfId="29570"/>
    <cellStyle name="40% - Accent2 11 13" xfId="29571"/>
    <cellStyle name="40% - Accent2 11 14" xfId="29572"/>
    <cellStyle name="40% - Accent2 11 15" xfId="29573"/>
    <cellStyle name="40% - Accent2 11 16" xfId="29574"/>
    <cellStyle name="40% - Accent2 11 17" xfId="29575"/>
    <cellStyle name="40% - Accent2 11 18" xfId="29576"/>
    <cellStyle name="40% - Accent2 11 19" xfId="29577"/>
    <cellStyle name="40% - Accent2 11 2" xfId="29578"/>
    <cellStyle name="40% - Accent2 11 2 10" xfId="29579"/>
    <cellStyle name="40% - Accent2 11 2 11" xfId="29580"/>
    <cellStyle name="40% - Accent2 11 2 12" xfId="29581"/>
    <cellStyle name="40% - Accent2 11 2 13" xfId="29582"/>
    <cellStyle name="40% - Accent2 11 2 14" xfId="29583"/>
    <cellStyle name="40% - Accent2 11 2 15" xfId="29584"/>
    <cellStyle name="40% - Accent2 11 2 16" xfId="29585"/>
    <cellStyle name="40% - Accent2 11 2 2" xfId="29586"/>
    <cellStyle name="40% - Accent2 11 2 2 10" xfId="29587"/>
    <cellStyle name="40% - Accent2 11 2 2 11" xfId="29588"/>
    <cellStyle name="40% - Accent2 11 2 2 12" xfId="29589"/>
    <cellStyle name="40% - Accent2 11 2 2 13" xfId="29590"/>
    <cellStyle name="40% - Accent2 11 2 2 14" xfId="29591"/>
    <cellStyle name="40% - Accent2 11 2 2 15" xfId="29592"/>
    <cellStyle name="40% - Accent2 11 2 2 2" xfId="29593"/>
    <cellStyle name="40% - Accent2 11 2 2 2 2" xfId="29594"/>
    <cellStyle name="40% - Accent2 11 2 2 2 2 2" xfId="29595"/>
    <cellStyle name="40% - Accent2 11 2 2 2 3" xfId="29596"/>
    <cellStyle name="40% - Accent2 11 2 2 3" xfId="29597"/>
    <cellStyle name="40% - Accent2 11 2 2 3 2" xfId="29598"/>
    <cellStyle name="40% - Accent2 11 2 2 3 2 2" xfId="29599"/>
    <cellStyle name="40% - Accent2 11 2 2 3 3" xfId="29600"/>
    <cellStyle name="40% - Accent2 11 2 2 4" xfId="29601"/>
    <cellStyle name="40% - Accent2 11 2 2 4 2" xfId="29602"/>
    <cellStyle name="40% - Accent2 11 2 2 5" xfId="29603"/>
    <cellStyle name="40% - Accent2 11 2 2 6" xfId="29604"/>
    <cellStyle name="40% - Accent2 11 2 2 7" xfId="29605"/>
    <cellStyle name="40% - Accent2 11 2 2 8" xfId="29606"/>
    <cellStyle name="40% - Accent2 11 2 2 9" xfId="29607"/>
    <cellStyle name="40% - Accent2 11 2 2_PNF Disclosure Summary 063011" xfId="29608"/>
    <cellStyle name="40% - Accent2 11 2 3" xfId="29609"/>
    <cellStyle name="40% - Accent2 11 2 3 2" xfId="29610"/>
    <cellStyle name="40% - Accent2 11 2 3 2 2" xfId="29611"/>
    <cellStyle name="40% - Accent2 11 2 3 3" xfId="29612"/>
    <cellStyle name="40% - Accent2 11 2 4" xfId="29613"/>
    <cellStyle name="40% - Accent2 11 2 4 2" xfId="29614"/>
    <cellStyle name="40% - Accent2 11 2 4 2 2" xfId="29615"/>
    <cellStyle name="40% - Accent2 11 2 4 3" xfId="29616"/>
    <cellStyle name="40% - Accent2 11 2 5" xfId="29617"/>
    <cellStyle name="40% - Accent2 11 2 5 2" xfId="29618"/>
    <cellStyle name="40% - Accent2 11 2 6" xfId="29619"/>
    <cellStyle name="40% - Accent2 11 2 7" xfId="29620"/>
    <cellStyle name="40% - Accent2 11 2 8" xfId="29621"/>
    <cellStyle name="40% - Accent2 11 2 9" xfId="29622"/>
    <cellStyle name="40% - Accent2 11 2_PNF Disclosure Summary 063011" xfId="29623"/>
    <cellStyle name="40% - Accent2 11 20" xfId="29624"/>
    <cellStyle name="40% - Accent2 11 21" xfId="29625"/>
    <cellStyle name="40% - Accent2 11 22" xfId="29626"/>
    <cellStyle name="40% - Accent2 11 3" xfId="29627"/>
    <cellStyle name="40% - Accent2 11 3 10" xfId="29628"/>
    <cellStyle name="40% - Accent2 11 3 11" xfId="29629"/>
    <cellStyle name="40% - Accent2 11 3 12" xfId="29630"/>
    <cellStyle name="40% - Accent2 11 3 13" xfId="29631"/>
    <cellStyle name="40% - Accent2 11 3 14" xfId="29632"/>
    <cellStyle name="40% - Accent2 11 3 15" xfId="29633"/>
    <cellStyle name="40% - Accent2 11 3 16" xfId="29634"/>
    <cellStyle name="40% - Accent2 11 3 2" xfId="29635"/>
    <cellStyle name="40% - Accent2 11 3 2 10" xfId="29636"/>
    <cellStyle name="40% - Accent2 11 3 2 11" xfId="29637"/>
    <cellStyle name="40% - Accent2 11 3 2 12" xfId="29638"/>
    <cellStyle name="40% - Accent2 11 3 2 13" xfId="29639"/>
    <cellStyle name="40% - Accent2 11 3 2 14" xfId="29640"/>
    <cellStyle name="40% - Accent2 11 3 2 15" xfId="29641"/>
    <cellStyle name="40% - Accent2 11 3 2 2" xfId="29642"/>
    <cellStyle name="40% - Accent2 11 3 2 2 2" xfId="29643"/>
    <cellStyle name="40% - Accent2 11 3 2 2 2 2" xfId="29644"/>
    <cellStyle name="40% - Accent2 11 3 2 2 3" xfId="29645"/>
    <cellStyle name="40% - Accent2 11 3 2 3" xfId="29646"/>
    <cellStyle name="40% - Accent2 11 3 2 3 2" xfId="29647"/>
    <cellStyle name="40% - Accent2 11 3 2 3 2 2" xfId="29648"/>
    <cellStyle name="40% - Accent2 11 3 2 3 3" xfId="29649"/>
    <cellStyle name="40% - Accent2 11 3 2 4" xfId="29650"/>
    <cellStyle name="40% - Accent2 11 3 2 4 2" xfId="29651"/>
    <cellStyle name="40% - Accent2 11 3 2 5" xfId="29652"/>
    <cellStyle name="40% - Accent2 11 3 2 6" xfId="29653"/>
    <cellStyle name="40% - Accent2 11 3 2 7" xfId="29654"/>
    <cellStyle name="40% - Accent2 11 3 2 8" xfId="29655"/>
    <cellStyle name="40% - Accent2 11 3 2 9" xfId="29656"/>
    <cellStyle name="40% - Accent2 11 3 2_PNF Disclosure Summary 063011" xfId="29657"/>
    <cellStyle name="40% - Accent2 11 3 3" xfId="29658"/>
    <cellStyle name="40% - Accent2 11 3 3 2" xfId="29659"/>
    <cellStyle name="40% - Accent2 11 3 3 2 2" xfId="29660"/>
    <cellStyle name="40% - Accent2 11 3 3 3" xfId="29661"/>
    <cellStyle name="40% - Accent2 11 3 4" xfId="29662"/>
    <cellStyle name="40% - Accent2 11 3 4 2" xfId="29663"/>
    <cellStyle name="40% - Accent2 11 3 4 2 2" xfId="29664"/>
    <cellStyle name="40% - Accent2 11 3 4 3" xfId="29665"/>
    <cellStyle name="40% - Accent2 11 3 5" xfId="29666"/>
    <cellStyle name="40% - Accent2 11 3 5 2" xfId="29667"/>
    <cellStyle name="40% - Accent2 11 3 6" xfId="29668"/>
    <cellStyle name="40% - Accent2 11 3 7" xfId="29669"/>
    <cellStyle name="40% - Accent2 11 3 8" xfId="29670"/>
    <cellStyle name="40% - Accent2 11 3 9" xfId="29671"/>
    <cellStyle name="40% - Accent2 11 3_PNF Disclosure Summary 063011" xfId="29672"/>
    <cellStyle name="40% - Accent2 11 4" xfId="29673"/>
    <cellStyle name="40% - Accent2 11 4 10" xfId="29674"/>
    <cellStyle name="40% - Accent2 11 4 11" xfId="29675"/>
    <cellStyle name="40% - Accent2 11 4 12" xfId="29676"/>
    <cellStyle name="40% - Accent2 11 4 13" xfId="29677"/>
    <cellStyle name="40% - Accent2 11 4 14" xfId="29678"/>
    <cellStyle name="40% - Accent2 11 4 15" xfId="29679"/>
    <cellStyle name="40% - Accent2 11 4 16" xfId="29680"/>
    <cellStyle name="40% - Accent2 11 4 2" xfId="29681"/>
    <cellStyle name="40% - Accent2 11 4 2 10" xfId="29682"/>
    <cellStyle name="40% - Accent2 11 4 2 11" xfId="29683"/>
    <cellStyle name="40% - Accent2 11 4 2 12" xfId="29684"/>
    <cellStyle name="40% - Accent2 11 4 2 13" xfId="29685"/>
    <cellStyle name="40% - Accent2 11 4 2 14" xfId="29686"/>
    <cellStyle name="40% - Accent2 11 4 2 15" xfId="29687"/>
    <cellStyle name="40% - Accent2 11 4 2 2" xfId="29688"/>
    <cellStyle name="40% - Accent2 11 4 2 2 2" xfId="29689"/>
    <cellStyle name="40% - Accent2 11 4 2 2 2 2" xfId="29690"/>
    <cellStyle name="40% - Accent2 11 4 2 2 3" xfId="29691"/>
    <cellStyle name="40% - Accent2 11 4 2 3" xfId="29692"/>
    <cellStyle name="40% - Accent2 11 4 2 3 2" xfId="29693"/>
    <cellStyle name="40% - Accent2 11 4 2 3 2 2" xfId="29694"/>
    <cellStyle name="40% - Accent2 11 4 2 3 3" xfId="29695"/>
    <cellStyle name="40% - Accent2 11 4 2 4" xfId="29696"/>
    <cellStyle name="40% - Accent2 11 4 2 4 2" xfId="29697"/>
    <cellStyle name="40% - Accent2 11 4 2 5" xfId="29698"/>
    <cellStyle name="40% - Accent2 11 4 2 6" xfId="29699"/>
    <cellStyle name="40% - Accent2 11 4 2 7" xfId="29700"/>
    <cellStyle name="40% - Accent2 11 4 2 8" xfId="29701"/>
    <cellStyle name="40% - Accent2 11 4 2 9" xfId="29702"/>
    <cellStyle name="40% - Accent2 11 4 2_PNF Disclosure Summary 063011" xfId="29703"/>
    <cellStyle name="40% - Accent2 11 4 3" xfId="29704"/>
    <cellStyle name="40% - Accent2 11 4 3 2" xfId="29705"/>
    <cellStyle name="40% - Accent2 11 4 3 2 2" xfId="29706"/>
    <cellStyle name="40% - Accent2 11 4 3 3" xfId="29707"/>
    <cellStyle name="40% - Accent2 11 4 4" xfId="29708"/>
    <cellStyle name="40% - Accent2 11 4 4 2" xfId="29709"/>
    <cellStyle name="40% - Accent2 11 4 4 2 2" xfId="29710"/>
    <cellStyle name="40% - Accent2 11 4 4 3" xfId="29711"/>
    <cellStyle name="40% - Accent2 11 4 5" xfId="29712"/>
    <cellStyle name="40% - Accent2 11 4 5 2" xfId="29713"/>
    <cellStyle name="40% - Accent2 11 4 6" xfId="29714"/>
    <cellStyle name="40% - Accent2 11 4 7" xfId="29715"/>
    <cellStyle name="40% - Accent2 11 4 8" xfId="29716"/>
    <cellStyle name="40% - Accent2 11 4 9" xfId="29717"/>
    <cellStyle name="40% - Accent2 11 4_PNF Disclosure Summary 063011" xfId="29718"/>
    <cellStyle name="40% - Accent2 11 5" xfId="29719"/>
    <cellStyle name="40% - Accent2 11 5 10" xfId="29720"/>
    <cellStyle name="40% - Accent2 11 5 11" xfId="29721"/>
    <cellStyle name="40% - Accent2 11 5 12" xfId="29722"/>
    <cellStyle name="40% - Accent2 11 5 13" xfId="29723"/>
    <cellStyle name="40% - Accent2 11 5 14" xfId="29724"/>
    <cellStyle name="40% - Accent2 11 5 15" xfId="29725"/>
    <cellStyle name="40% - Accent2 11 5 16" xfId="29726"/>
    <cellStyle name="40% - Accent2 11 5 2" xfId="29727"/>
    <cellStyle name="40% - Accent2 11 5 2 10" xfId="29728"/>
    <cellStyle name="40% - Accent2 11 5 2 11" xfId="29729"/>
    <cellStyle name="40% - Accent2 11 5 2 12" xfId="29730"/>
    <cellStyle name="40% - Accent2 11 5 2 13" xfId="29731"/>
    <cellStyle name="40% - Accent2 11 5 2 14" xfId="29732"/>
    <cellStyle name="40% - Accent2 11 5 2 15" xfId="29733"/>
    <cellStyle name="40% - Accent2 11 5 2 2" xfId="29734"/>
    <cellStyle name="40% - Accent2 11 5 2 2 2" xfId="29735"/>
    <cellStyle name="40% - Accent2 11 5 2 2 2 2" xfId="29736"/>
    <cellStyle name="40% - Accent2 11 5 2 2 3" xfId="29737"/>
    <cellStyle name="40% - Accent2 11 5 2 3" xfId="29738"/>
    <cellStyle name="40% - Accent2 11 5 2 3 2" xfId="29739"/>
    <cellStyle name="40% - Accent2 11 5 2 3 2 2" xfId="29740"/>
    <cellStyle name="40% - Accent2 11 5 2 3 3" xfId="29741"/>
    <cellStyle name="40% - Accent2 11 5 2 4" xfId="29742"/>
    <cellStyle name="40% - Accent2 11 5 2 4 2" xfId="29743"/>
    <cellStyle name="40% - Accent2 11 5 2 5" xfId="29744"/>
    <cellStyle name="40% - Accent2 11 5 2 6" xfId="29745"/>
    <cellStyle name="40% - Accent2 11 5 2 7" xfId="29746"/>
    <cellStyle name="40% - Accent2 11 5 2 8" xfId="29747"/>
    <cellStyle name="40% - Accent2 11 5 2 9" xfId="29748"/>
    <cellStyle name="40% - Accent2 11 5 2_PNF Disclosure Summary 063011" xfId="29749"/>
    <cellStyle name="40% - Accent2 11 5 3" xfId="29750"/>
    <cellStyle name="40% - Accent2 11 5 3 2" xfId="29751"/>
    <cellStyle name="40% - Accent2 11 5 3 2 2" xfId="29752"/>
    <cellStyle name="40% - Accent2 11 5 3 3" xfId="29753"/>
    <cellStyle name="40% - Accent2 11 5 4" xfId="29754"/>
    <cellStyle name="40% - Accent2 11 5 4 2" xfId="29755"/>
    <cellStyle name="40% - Accent2 11 5 4 2 2" xfId="29756"/>
    <cellStyle name="40% - Accent2 11 5 4 3" xfId="29757"/>
    <cellStyle name="40% - Accent2 11 5 5" xfId="29758"/>
    <cellStyle name="40% - Accent2 11 5 5 2" xfId="29759"/>
    <cellStyle name="40% - Accent2 11 5 6" xfId="29760"/>
    <cellStyle name="40% - Accent2 11 5 7" xfId="29761"/>
    <cellStyle name="40% - Accent2 11 5 8" xfId="29762"/>
    <cellStyle name="40% - Accent2 11 5 9" xfId="29763"/>
    <cellStyle name="40% - Accent2 11 5_PNF Disclosure Summary 063011" xfId="29764"/>
    <cellStyle name="40% - Accent2 11 6" xfId="29765"/>
    <cellStyle name="40% - Accent2 11 6 10" xfId="29766"/>
    <cellStyle name="40% - Accent2 11 6 11" xfId="29767"/>
    <cellStyle name="40% - Accent2 11 6 12" xfId="29768"/>
    <cellStyle name="40% - Accent2 11 6 13" xfId="29769"/>
    <cellStyle name="40% - Accent2 11 6 14" xfId="29770"/>
    <cellStyle name="40% - Accent2 11 6 15" xfId="29771"/>
    <cellStyle name="40% - Accent2 11 6 16" xfId="29772"/>
    <cellStyle name="40% - Accent2 11 6 2" xfId="29773"/>
    <cellStyle name="40% - Accent2 11 6 2 10" xfId="29774"/>
    <cellStyle name="40% - Accent2 11 6 2 11" xfId="29775"/>
    <cellStyle name="40% - Accent2 11 6 2 12" xfId="29776"/>
    <cellStyle name="40% - Accent2 11 6 2 13" xfId="29777"/>
    <cellStyle name="40% - Accent2 11 6 2 14" xfId="29778"/>
    <cellStyle name="40% - Accent2 11 6 2 15" xfId="29779"/>
    <cellStyle name="40% - Accent2 11 6 2 2" xfId="29780"/>
    <cellStyle name="40% - Accent2 11 6 2 2 2" xfId="29781"/>
    <cellStyle name="40% - Accent2 11 6 2 2 2 2" xfId="29782"/>
    <cellStyle name="40% - Accent2 11 6 2 2 3" xfId="29783"/>
    <cellStyle name="40% - Accent2 11 6 2 3" xfId="29784"/>
    <cellStyle name="40% - Accent2 11 6 2 3 2" xfId="29785"/>
    <cellStyle name="40% - Accent2 11 6 2 3 2 2" xfId="29786"/>
    <cellStyle name="40% - Accent2 11 6 2 3 3" xfId="29787"/>
    <cellStyle name="40% - Accent2 11 6 2 4" xfId="29788"/>
    <cellStyle name="40% - Accent2 11 6 2 4 2" xfId="29789"/>
    <cellStyle name="40% - Accent2 11 6 2 5" xfId="29790"/>
    <cellStyle name="40% - Accent2 11 6 2 6" xfId="29791"/>
    <cellStyle name="40% - Accent2 11 6 2 7" xfId="29792"/>
    <cellStyle name="40% - Accent2 11 6 2 8" xfId="29793"/>
    <cellStyle name="40% - Accent2 11 6 2 9" xfId="29794"/>
    <cellStyle name="40% - Accent2 11 6 2_PNF Disclosure Summary 063011" xfId="29795"/>
    <cellStyle name="40% - Accent2 11 6 3" xfId="29796"/>
    <cellStyle name="40% - Accent2 11 6 3 2" xfId="29797"/>
    <cellStyle name="40% - Accent2 11 6 3 2 2" xfId="29798"/>
    <cellStyle name="40% - Accent2 11 6 3 3" xfId="29799"/>
    <cellStyle name="40% - Accent2 11 6 4" xfId="29800"/>
    <cellStyle name="40% - Accent2 11 6 4 2" xfId="29801"/>
    <cellStyle name="40% - Accent2 11 6 4 2 2" xfId="29802"/>
    <cellStyle name="40% - Accent2 11 6 4 3" xfId="29803"/>
    <cellStyle name="40% - Accent2 11 6 5" xfId="29804"/>
    <cellStyle name="40% - Accent2 11 6 5 2" xfId="29805"/>
    <cellStyle name="40% - Accent2 11 6 6" xfId="29806"/>
    <cellStyle name="40% - Accent2 11 6 7" xfId="29807"/>
    <cellStyle name="40% - Accent2 11 6 8" xfId="29808"/>
    <cellStyle name="40% - Accent2 11 6 9" xfId="29809"/>
    <cellStyle name="40% - Accent2 11 6_PNF Disclosure Summary 063011" xfId="29810"/>
    <cellStyle name="40% - Accent2 11 7" xfId="29811"/>
    <cellStyle name="40% - Accent2 11 7 10" xfId="29812"/>
    <cellStyle name="40% - Accent2 11 7 11" xfId="29813"/>
    <cellStyle name="40% - Accent2 11 7 12" xfId="29814"/>
    <cellStyle name="40% - Accent2 11 7 13" xfId="29815"/>
    <cellStyle name="40% - Accent2 11 7 14" xfId="29816"/>
    <cellStyle name="40% - Accent2 11 7 15" xfId="29817"/>
    <cellStyle name="40% - Accent2 11 7 16" xfId="29818"/>
    <cellStyle name="40% - Accent2 11 7 2" xfId="29819"/>
    <cellStyle name="40% - Accent2 11 7 2 10" xfId="29820"/>
    <cellStyle name="40% - Accent2 11 7 2 11" xfId="29821"/>
    <cellStyle name="40% - Accent2 11 7 2 12" xfId="29822"/>
    <cellStyle name="40% - Accent2 11 7 2 13" xfId="29823"/>
    <cellStyle name="40% - Accent2 11 7 2 14" xfId="29824"/>
    <cellStyle name="40% - Accent2 11 7 2 15" xfId="29825"/>
    <cellStyle name="40% - Accent2 11 7 2 2" xfId="29826"/>
    <cellStyle name="40% - Accent2 11 7 2 2 2" xfId="29827"/>
    <cellStyle name="40% - Accent2 11 7 2 2 2 2" xfId="29828"/>
    <cellStyle name="40% - Accent2 11 7 2 2 3" xfId="29829"/>
    <cellStyle name="40% - Accent2 11 7 2 3" xfId="29830"/>
    <cellStyle name="40% - Accent2 11 7 2 3 2" xfId="29831"/>
    <cellStyle name="40% - Accent2 11 7 2 3 2 2" xfId="29832"/>
    <cellStyle name="40% - Accent2 11 7 2 3 3" xfId="29833"/>
    <cellStyle name="40% - Accent2 11 7 2 4" xfId="29834"/>
    <cellStyle name="40% - Accent2 11 7 2 4 2" xfId="29835"/>
    <cellStyle name="40% - Accent2 11 7 2 5" xfId="29836"/>
    <cellStyle name="40% - Accent2 11 7 2 6" xfId="29837"/>
    <cellStyle name="40% - Accent2 11 7 2 7" xfId="29838"/>
    <cellStyle name="40% - Accent2 11 7 2 8" xfId="29839"/>
    <cellStyle name="40% - Accent2 11 7 2 9" xfId="29840"/>
    <cellStyle name="40% - Accent2 11 7 2_PNF Disclosure Summary 063011" xfId="29841"/>
    <cellStyle name="40% - Accent2 11 7 3" xfId="29842"/>
    <cellStyle name="40% - Accent2 11 7 3 2" xfId="29843"/>
    <cellStyle name="40% - Accent2 11 7 3 2 2" xfId="29844"/>
    <cellStyle name="40% - Accent2 11 7 3 3" xfId="29845"/>
    <cellStyle name="40% - Accent2 11 7 4" xfId="29846"/>
    <cellStyle name="40% - Accent2 11 7 4 2" xfId="29847"/>
    <cellStyle name="40% - Accent2 11 7 4 2 2" xfId="29848"/>
    <cellStyle name="40% - Accent2 11 7 4 3" xfId="29849"/>
    <cellStyle name="40% - Accent2 11 7 5" xfId="29850"/>
    <cellStyle name="40% - Accent2 11 7 5 2" xfId="29851"/>
    <cellStyle name="40% - Accent2 11 7 6" xfId="29852"/>
    <cellStyle name="40% - Accent2 11 7 7" xfId="29853"/>
    <cellStyle name="40% - Accent2 11 7 8" xfId="29854"/>
    <cellStyle name="40% - Accent2 11 7 9" xfId="29855"/>
    <cellStyle name="40% - Accent2 11 7_PNF Disclosure Summary 063011" xfId="29856"/>
    <cellStyle name="40% - Accent2 11 8" xfId="29857"/>
    <cellStyle name="40% - Accent2 11 8 10" xfId="29858"/>
    <cellStyle name="40% - Accent2 11 8 11" xfId="29859"/>
    <cellStyle name="40% - Accent2 11 8 12" xfId="29860"/>
    <cellStyle name="40% - Accent2 11 8 13" xfId="29861"/>
    <cellStyle name="40% - Accent2 11 8 14" xfId="29862"/>
    <cellStyle name="40% - Accent2 11 8 15" xfId="29863"/>
    <cellStyle name="40% - Accent2 11 8 2" xfId="29864"/>
    <cellStyle name="40% - Accent2 11 8 2 2" xfId="29865"/>
    <cellStyle name="40% - Accent2 11 8 2 2 2" xfId="29866"/>
    <cellStyle name="40% - Accent2 11 8 2 3" xfId="29867"/>
    <cellStyle name="40% - Accent2 11 8 3" xfId="29868"/>
    <cellStyle name="40% - Accent2 11 8 3 2" xfId="29869"/>
    <cellStyle name="40% - Accent2 11 8 3 2 2" xfId="29870"/>
    <cellStyle name="40% - Accent2 11 8 3 3" xfId="29871"/>
    <cellStyle name="40% - Accent2 11 8 4" xfId="29872"/>
    <cellStyle name="40% - Accent2 11 8 4 2" xfId="29873"/>
    <cellStyle name="40% - Accent2 11 8 5" xfId="29874"/>
    <cellStyle name="40% - Accent2 11 8 6" xfId="29875"/>
    <cellStyle name="40% - Accent2 11 8 7" xfId="29876"/>
    <cellStyle name="40% - Accent2 11 8 8" xfId="29877"/>
    <cellStyle name="40% - Accent2 11 8 9" xfId="29878"/>
    <cellStyle name="40% - Accent2 11 8_PNF Disclosure Summary 063011" xfId="29879"/>
    <cellStyle name="40% - Accent2 11 9" xfId="29880"/>
    <cellStyle name="40% - Accent2 11 9 2" xfId="29881"/>
    <cellStyle name="40% - Accent2 11 9 2 2" xfId="29882"/>
    <cellStyle name="40% - Accent2 11 9 3" xfId="29883"/>
    <cellStyle name="40% - Accent2 11_PNF Disclosure Summary 063011" xfId="29884"/>
    <cellStyle name="40% - Accent2 12" xfId="29885"/>
    <cellStyle name="40% - Accent2 12 10" xfId="29886"/>
    <cellStyle name="40% - Accent2 12 10 2" xfId="29887"/>
    <cellStyle name="40% - Accent2 12 10 2 2" xfId="29888"/>
    <cellStyle name="40% - Accent2 12 10 3" xfId="29889"/>
    <cellStyle name="40% - Accent2 12 11" xfId="29890"/>
    <cellStyle name="40% - Accent2 12 11 2" xfId="29891"/>
    <cellStyle name="40% - Accent2 12 12" xfId="29892"/>
    <cellStyle name="40% - Accent2 12 13" xfId="29893"/>
    <cellStyle name="40% - Accent2 12 14" xfId="29894"/>
    <cellStyle name="40% - Accent2 12 15" xfId="29895"/>
    <cellStyle name="40% - Accent2 12 16" xfId="29896"/>
    <cellStyle name="40% - Accent2 12 17" xfId="29897"/>
    <cellStyle name="40% - Accent2 12 18" xfId="29898"/>
    <cellStyle name="40% - Accent2 12 19" xfId="29899"/>
    <cellStyle name="40% - Accent2 12 2" xfId="29900"/>
    <cellStyle name="40% - Accent2 12 2 10" xfId="29901"/>
    <cellStyle name="40% - Accent2 12 2 11" xfId="29902"/>
    <cellStyle name="40% - Accent2 12 2 12" xfId="29903"/>
    <cellStyle name="40% - Accent2 12 2 13" xfId="29904"/>
    <cellStyle name="40% - Accent2 12 2 14" xfId="29905"/>
    <cellStyle name="40% - Accent2 12 2 15" xfId="29906"/>
    <cellStyle name="40% - Accent2 12 2 16" xfId="29907"/>
    <cellStyle name="40% - Accent2 12 2 2" xfId="29908"/>
    <cellStyle name="40% - Accent2 12 2 2 10" xfId="29909"/>
    <cellStyle name="40% - Accent2 12 2 2 11" xfId="29910"/>
    <cellStyle name="40% - Accent2 12 2 2 12" xfId="29911"/>
    <cellStyle name="40% - Accent2 12 2 2 13" xfId="29912"/>
    <cellStyle name="40% - Accent2 12 2 2 14" xfId="29913"/>
    <cellStyle name="40% - Accent2 12 2 2 15" xfId="29914"/>
    <cellStyle name="40% - Accent2 12 2 2 2" xfId="29915"/>
    <cellStyle name="40% - Accent2 12 2 2 2 2" xfId="29916"/>
    <cellStyle name="40% - Accent2 12 2 2 2 2 2" xfId="29917"/>
    <cellStyle name="40% - Accent2 12 2 2 2 3" xfId="29918"/>
    <cellStyle name="40% - Accent2 12 2 2 3" xfId="29919"/>
    <cellStyle name="40% - Accent2 12 2 2 3 2" xfId="29920"/>
    <cellStyle name="40% - Accent2 12 2 2 3 2 2" xfId="29921"/>
    <cellStyle name="40% - Accent2 12 2 2 3 3" xfId="29922"/>
    <cellStyle name="40% - Accent2 12 2 2 4" xfId="29923"/>
    <cellStyle name="40% - Accent2 12 2 2 4 2" xfId="29924"/>
    <cellStyle name="40% - Accent2 12 2 2 5" xfId="29925"/>
    <cellStyle name="40% - Accent2 12 2 2 6" xfId="29926"/>
    <cellStyle name="40% - Accent2 12 2 2 7" xfId="29927"/>
    <cellStyle name="40% - Accent2 12 2 2 8" xfId="29928"/>
    <cellStyle name="40% - Accent2 12 2 2 9" xfId="29929"/>
    <cellStyle name="40% - Accent2 12 2 2_PNF Disclosure Summary 063011" xfId="29930"/>
    <cellStyle name="40% - Accent2 12 2 3" xfId="29931"/>
    <cellStyle name="40% - Accent2 12 2 3 2" xfId="29932"/>
    <cellStyle name="40% - Accent2 12 2 3 2 2" xfId="29933"/>
    <cellStyle name="40% - Accent2 12 2 3 3" xfId="29934"/>
    <cellStyle name="40% - Accent2 12 2 4" xfId="29935"/>
    <cellStyle name="40% - Accent2 12 2 4 2" xfId="29936"/>
    <cellStyle name="40% - Accent2 12 2 4 2 2" xfId="29937"/>
    <cellStyle name="40% - Accent2 12 2 4 3" xfId="29938"/>
    <cellStyle name="40% - Accent2 12 2 5" xfId="29939"/>
    <cellStyle name="40% - Accent2 12 2 5 2" xfId="29940"/>
    <cellStyle name="40% - Accent2 12 2 6" xfId="29941"/>
    <cellStyle name="40% - Accent2 12 2 7" xfId="29942"/>
    <cellStyle name="40% - Accent2 12 2 8" xfId="29943"/>
    <cellStyle name="40% - Accent2 12 2 9" xfId="29944"/>
    <cellStyle name="40% - Accent2 12 2_PNF Disclosure Summary 063011" xfId="29945"/>
    <cellStyle name="40% - Accent2 12 20" xfId="29946"/>
    <cellStyle name="40% - Accent2 12 21" xfId="29947"/>
    <cellStyle name="40% - Accent2 12 22" xfId="29948"/>
    <cellStyle name="40% - Accent2 12 3" xfId="29949"/>
    <cellStyle name="40% - Accent2 12 3 10" xfId="29950"/>
    <cellStyle name="40% - Accent2 12 3 11" xfId="29951"/>
    <cellStyle name="40% - Accent2 12 3 12" xfId="29952"/>
    <cellStyle name="40% - Accent2 12 3 13" xfId="29953"/>
    <cellStyle name="40% - Accent2 12 3 14" xfId="29954"/>
    <cellStyle name="40% - Accent2 12 3 15" xfId="29955"/>
    <cellStyle name="40% - Accent2 12 3 16" xfId="29956"/>
    <cellStyle name="40% - Accent2 12 3 2" xfId="29957"/>
    <cellStyle name="40% - Accent2 12 3 2 10" xfId="29958"/>
    <cellStyle name="40% - Accent2 12 3 2 11" xfId="29959"/>
    <cellStyle name="40% - Accent2 12 3 2 12" xfId="29960"/>
    <cellStyle name="40% - Accent2 12 3 2 13" xfId="29961"/>
    <cellStyle name="40% - Accent2 12 3 2 14" xfId="29962"/>
    <cellStyle name="40% - Accent2 12 3 2 15" xfId="29963"/>
    <cellStyle name="40% - Accent2 12 3 2 2" xfId="29964"/>
    <cellStyle name="40% - Accent2 12 3 2 2 2" xfId="29965"/>
    <cellStyle name="40% - Accent2 12 3 2 2 2 2" xfId="29966"/>
    <cellStyle name="40% - Accent2 12 3 2 2 3" xfId="29967"/>
    <cellStyle name="40% - Accent2 12 3 2 3" xfId="29968"/>
    <cellStyle name="40% - Accent2 12 3 2 3 2" xfId="29969"/>
    <cellStyle name="40% - Accent2 12 3 2 3 2 2" xfId="29970"/>
    <cellStyle name="40% - Accent2 12 3 2 3 3" xfId="29971"/>
    <cellStyle name="40% - Accent2 12 3 2 4" xfId="29972"/>
    <cellStyle name="40% - Accent2 12 3 2 4 2" xfId="29973"/>
    <cellStyle name="40% - Accent2 12 3 2 5" xfId="29974"/>
    <cellStyle name="40% - Accent2 12 3 2 6" xfId="29975"/>
    <cellStyle name="40% - Accent2 12 3 2 7" xfId="29976"/>
    <cellStyle name="40% - Accent2 12 3 2 8" xfId="29977"/>
    <cellStyle name="40% - Accent2 12 3 2 9" xfId="29978"/>
    <cellStyle name="40% - Accent2 12 3 2_PNF Disclosure Summary 063011" xfId="29979"/>
    <cellStyle name="40% - Accent2 12 3 3" xfId="29980"/>
    <cellStyle name="40% - Accent2 12 3 3 2" xfId="29981"/>
    <cellStyle name="40% - Accent2 12 3 3 2 2" xfId="29982"/>
    <cellStyle name="40% - Accent2 12 3 3 3" xfId="29983"/>
    <cellStyle name="40% - Accent2 12 3 4" xfId="29984"/>
    <cellStyle name="40% - Accent2 12 3 4 2" xfId="29985"/>
    <cellStyle name="40% - Accent2 12 3 4 2 2" xfId="29986"/>
    <cellStyle name="40% - Accent2 12 3 4 3" xfId="29987"/>
    <cellStyle name="40% - Accent2 12 3 5" xfId="29988"/>
    <cellStyle name="40% - Accent2 12 3 5 2" xfId="29989"/>
    <cellStyle name="40% - Accent2 12 3 6" xfId="29990"/>
    <cellStyle name="40% - Accent2 12 3 7" xfId="29991"/>
    <cellStyle name="40% - Accent2 12 3 8" xfId="29992"/>
    <cellStyle name="40% - Accent2 12 3 9" xfId="29993"/>
    <cellStyle name="40% - Accent2 12 3_PNF Disclosure Summary 063011" xfId="29994"/>
    <cellStyle name="40% - Accent2 12 4" xfId="29995"/>
    <cellStyle name="40% - Accent2 12 4 10" xfId="29996"/>
    <cellStyle name="40% - Accent2 12 4 11" xfId="29997"/>
    <cellStyle name="40% - Accent2 12 4 12" xfId="29998"/>
    <cellStyle name="40% - Accent2 12 4 13" xfId="29999"/>
    <cellStyle name="40% - Accent2 12 4 14" xfId="30000"/>
    <cellStyle name="40% - Accent2 12 4 15" xfId="30001"/>
    <cellStyle name="40% - Accent2 12 4 16" xfId="30002"/>
    <cellStyle name="40% - Accent2 12 4 2" xfId="30003"/>
    <cellStyle name="40% - Accent2 12 4 2 10" xfId="30004"/>
    <cellStyle name="40% - Accent2 12 4 2 11" xfId="30005"/>
    <cellStyle name="40% - Accent2 12 4 2 12" xfId="30006"/>
    <cellStyle name="40% - Accent2 12 4 2 13" xfId="30007"/>
    <cellStyle name="40% - Accent2 12 4 2 14" xfId="30008"/>
    <cellStyle name="40% - Accent2 12 4 2 15" xfId="30009"/>
    <cellStyle name="40% - Accent2 12 4 2 2" xfId="30010"/>
    <cellStyle name="40% - Accent2 12 4 2 2 2" xfId="30011"/>
    <cellStyle name="40% - Accent2 12 4 2 2 2 2" xfId="30012"/>
    <cellStyle name="40% - Accent2 12 4 2 2 3" xfId="30013"/>
    <cellStyle name="40% - Accent2 12 4 2 3" xfId="30014"/>
    <cellStyle name="40% - Accent2 12 4 2 3 2" xfId="30015"/>
    <cellStyle name="40% - Accent2 12 4 2 3 2 2" xfId="30016"/>
    <cellStyle name="40% - Accent2 12 4 2 3 3" xfId="30017"/>
    <cellStyle name="40% - Accent2 12 4 2 4" xfId="30018"/>
    <cellStyle name="40% - Accent2 12 4 2 4 2" xfId="30019"/>
    <cellStyle name="40% - Accent2 12 4 2 5" xfId="30020"/>
    <cellStyle name="40% - Accent2 12 4 2 6" xfId="30021"/>
    <cellStyle name="40% - Accent2 12 4 2 7" xfId="30022"/>
    <cellStyle name="40% - Accent2 12 4 2 8" xfId="30023"/>
    <cellStyle name="40% - Accent2 12 4 2 9" xfId="30024"/>
    <cellStyle name="40% - Accent2 12 4 2_PNF Disclosure Summary 063011" xfId="30025"/>
    <cellStyle name="40% - Accent2 12 4 3" xfId="30026"/>
    <cellStyle name="40% - Accent2 12 4 3 2" xfId="30027"/>
    <cellStyle name="40% - Accent2 12 4 3 2 2" xfId="30028"/>
    <cellStyle name="40% - Accent2 12 4 3 3" xfId="30029"/>
    <cellStyle name="40% - Accent2 12 4 4" xfId="30030"/>
    <cellStyle name="40% - Accent2 12 4 4 2" xfId="30031"/>
    <cellStyle name="40% - Accent2 12 4 4 2 2" xfId="30032"/>
    <cellStyle name="40% - Accent2 12 4 4 3" xfId="30033"/>
    <cellStyle name="40% - Accent2 12 4 5" xfId="30034"/>
    <cellStyle name="40% - Accent2 12 4 5 2" xfId="30035"/>
    <cellStyle name="40% - Accent2 12 4 6" xfId="30036"/>
    <cellStyle name="40% - Accent2 12 4 7" xfId="30037"/>
    <cellStyle name="40% - Accent2 12 4 8" xfId="30038"/>
    <cellStyle name="40% - Accent2 12 4 9" xfId="30039"/>
    <cellStyle name="40% - Accent2 12 4_PNF Disclosure Summary 063011" xfId="30040"/>
    <cellStyle name="40% - Accent2 12 5" xfId="30041"/>
    <cellStyle name="40% - Accent2 12 5 10" xfId="30042"/>
    <cellStyle name="40% - Accent2 12 5 11" xfId="30043"/>
    <cellStyle name="40% - Accent2 12 5 12" xfId="30044"/>
    <cellStyle name="40% - Accent2 12 5 13" xfId="30045"/>
    <cellStyle name="40% - Accent2 12 5 14" xfId="30046"/>
    <cellStyle name="40% - Accent2 12 5 15" xfId="30047"/>
    <cellStyle name="40% - Accent2 12 5 16" xfId="30048"/>
    <cellStyle name="40% - Accent2 12 5 2" xfId="30049"/>
    <cellStyle name="40% - Accent2 12 5 2 10" xfId="30050"/>
    <cellStyle name="40% - Accent2 12 5 2 11" xfId="30051"/>
    <cellStyle name="40% - Accent2 12 5 2 12" xfId="30052"/>
    <cellStyle name="40% - Accent2 12 5 2 13" xfId="30053"/>
    <cellStyle name="40% - Accent2 12 5 2 14" xfId="30054"/>
    <cellStyle name="40% - Accent2 12 5 2 15" xfId="30055"/>
    <cellStyle name="40% - Accent2 12 5 2 2" xfId="30056"/>
    <cellStyle name="40% - Accent2 12 5 2 2 2" xfId="30057"/>
    <cellStyle name="40% - Accent2 12 5 2 2 2 2" xfId="30058"/>
    <cellStyle name="40% - Accent2 12 5 2 2 3" xfId="30059"/>
    <cellStyle name="40% - Accent2 12 5 2 3" xfId="30060"/>
    <cellStyle name="40% - Accent2 12 5 2 3 2" xfId="30061"/>
    <cellStyle name="40% - Accent2 12 5 2 3 2 2" xfId="30062"/>
    <cellStyle name="40% - Accent2 12 5 2 3 3" xfId="30063"/>
    <cellStyle name="40% - Accent2 12 5 2 4" xfId="30064"/>
    <cellStyle name="40% - Accent2 12 5 2 4 2" xfId="30065"/>
    <cellStyle name="40% - Accent2 12 5 2 5" xfId="30066"/>
    <cellStyle name="40% - Accent2 12 5 2 6" xfId="30067"/>
    <cellStyle name="40% - Accent2 12 5 2 7" xfId="30068"/>
    <cellStyle name="40% - Accent2 12 5 2 8" xfId="30069"/>
    <cellStyle name="40% - Accent2 12 5 2 9" xfId="30070"/>
    <cellStyle name="40% - Accent2 12 5 2_PNF Disclosure Summary 063011" xfId="30071"/>
    <cellStyle name="40% - Accent2 12 5 3" xfId="30072"/>
    <cellStyle name="40% - Accent2 12 5 3 2" xfId="30073"/>
    <cellStyle name="40% - Accent2 12 5 3 2 2" xfId="30074"/>
    <cellStyle name="40% - Accent2 12 5 3 3" xfId="30075"/>
    <cellStyle name="40% - Accent2 12 5 4" xfId="30076"/>
    <cellStyle name="40% - Accent2 12 5 4 2" xfId="30077"/>
    <cellStyle name="40% - Accent2 12 5 4 2 2" xfId="30078"/>
    <cellStyle name="40% - Accent2 12 5 4 3" xfId="30079"/>
    <cellStyle name="40% - Accent2 12 5 5" xfId="30080"/>
    <cellStyle name="40% - Accent2 12 5 5 2" xfId="30081"/>
    <cellStyle name="40% - Accent2 12 5 6" xfId="30082"/>
    <cellStyle name="40% - Accent2 12 5 7" xfId="30083"/>
    <cellStyle name="40% - Accent2 12 5 8" xfId="30084"/>
    <cellStyle name="40% - Accent2 12 5 9" xfId="30085"/>
    <cellStyle name="40% - Accent2 12 5_PNF Disclosure Summary 063011" xfId="30086"/>
    <cellStyle name="40% - Accent2 12 6" xfId="30087"/>
    <cellStyle name="40% - Accent2 12 6 10" xfId="30088"/>
    <cellStyle name="40% - Accent2 12 6 11" xfId="30089"/>
    <cellStyle name="40% - Accent2 12 6 12" xfId="30090"/>
    <cellStyle name="40% - Accent2 12 6 13" xfId="30091"/>
    <cellStyle name="40% - Accent2 12 6 14" xfId="30092"/>
    <cellStyle name="40% - Accent2 12 6 15" xfId="30093"/>
    <cellStyle name="40% - Accent2 12 6 16" xfId="30094"/>
    <cellStyle name="40% - Accent2 12 6 2" xfId="30095"/>
    <cellStyle name="40% - Accent2 12 6 2 10" xfId="30096"/>
    <cellStyle name="40% - Accent2 12 6 2 11" xfId="30097"/>
    <cellStyle name="40% - Accent2 12 6 2 12" xfId="30098"/>
    <cellStyle name="40% - Accent2 12 6 2 13" xfId="30099"/>
    <cellStyle name="40% - Accent2 12 6 2 14" xfId="30100"/>
    <cellStyle name="40% - Accent2 12 6 2 15" xfId="30101"/>
    <cellStyle name="40% - Accent2 12 6 2 2" xfId="30102"/>
    <cellStyle name="40% - Accent2 12 6 2 2 2" xfId="30103"/>
    <cellStyle name="40% - Accent2 12 6 2 2 2 2" xfId="30104"/>
    <cellStyle name="40% - Accent2 12 6 2 2 3" xfId="30105"/>
    <cellStyle name="40% - Accent2 12 6 2 3" xfId="30106"/>
    <cellStyle name="40% - Accent2 12 6 2 3 2" xfId="30107"/>
    <cellStyle name="40% - Accent2 12 6 2 3 2 2" xfId="30108"/>
    <cellStyle name="40% - Accent2 12 6 2 3 3" xfId="30109"/>
    <cellStyle name="40% - Accent2 12 6 2 4" xfId="30110"/>
    <cellStyle name="40% - Accent2 12 6 2 4 2" xfId="30111"/>
    <cellStyle name="40% - Accent2 12 6 2 5" xfId="30112"/>
    <cellStyle name="40% - Accent2 12 6 2 6" xfId="30113"/>
    <cellStyle name="40% - Accent2 12 6 2 7" xfId="30114"/>
    <cellStyle name="40% - Accent2 12 6 2 8" xfId="30115"/>
    <cellStyle name="40% - Accent2 12 6 2 9" xfId="30116"/>
    <cellStyle name="40% - Accent2 12 6 2_PNF Disclosure Summary 063011" xfId="30117"/>
    <cellStyle name="40% - Accent2 12 6 3" xfId="30118"/>
    <cellStyle name="40% - Accent2 12 6 3 2" xfId="30119"/>
    <cellStyle name="40% - Accent2 12 6 3 2 2" xfId="30120"/>
    <cellStyle name="40% - Accent2 12 6 3 3" xfId="30121"/>
    <cellStyle name="40% - Accent2 12 6 4" xfId="30122"/>
    <cellStyle name="40% - Accent2 12 6 4 2" xfId="30123"/>
    <cellStyle name="40% - Accent2 12 6 4 2 2" xfId="30124"/>
    <cellStyle name="40% - Accent2 12 6 4 3" xfId="30125"/>
    <cellStyle name="40% - Accent2 12 6 5" xfId="30126"/>
    <cellStyle name="40% - Accent2 12 6 5 2" xfId="30127"/>
    <cellStyle name="40% - Accent2 12 6 6" xfId="30128"/>
    <cellStyle name="40% - Accent2 12 6 7" xfId="30129"/>
    <cellStyle name="40% - Accent2 12 6 8" xfId="30130"/>
    <cellStyle name="40% - Accent2 12 6 9" xfId="30131"/>
    <cellStyle name="40% - Accent2 12 6_PNF Disclosure Summary 063011" xfId="30132"/>
    <cellStyle name="40% - Accent2 12 7" xfId="30133"/>
    <cellStyle name="40% - Accent2 12 7 10" xfId="30134"/>
    <cellStyle name="40% - Accent2 12 7 11" xfId="30135"/>
    <cellStyle name="40% - Accent2 12 7 12" xfId="30136"/>
    <cellStyle name="40% - Accent2 12 7 13" xfId="30137"/>
    <cellStyle name="40% - Accent2 12 7 14" xfId="30138"/>
    <cellStyle name="40% - Accent2 12 7 15" xfId="30139"/>
    <cellStyle name="40% - Accent2 12 7 16" xfId="30140"/>
    <cellStyle name="40% - Accent2 12 7 2" xfId="30141"/>
    <cellStyle name="40% - Accent2 12 7 2 10" xfId="30142"/>
    <cellStyle name="40% - Accent2 12 7 2 11" xfId="30143"/>
    <cellStyle name="40% - Accent2 12 7 2 12" xfId="30144"/>
    <cellStyle name="40% - Accent2 12 7 2 13" xfId="30145"/>
    <cellStyle name="40% - Accent2 12 7 2 14" xfId="30146"/>
    <cellStyle name="40% - Accent2 12 7 2 15" xfId="30147"/>
    <cellStyle name="40% - Accent2 12 7 2 2" xfId="30148"/>
    <cellStyle name="40% - Accent2 12 7 2 2 2" xfId="30149"/>
    <cellStyle name="40% - Accent2 12 7 2 2 2 2" xfId="30150"/>
    <cellStyle name="40% - Accent2 12 7 2 2 3" xfId="30151"/>
    <cellStyle name="40% - Accent2 12 7 2 3" xfId="30152"/>
    <cellStyle name="40% - Accent2 12 7 2 3 2" xfId="30153"/>
    <cellStyle name="40% - Accent2 12 7 2 3 2 2" xfId="30154"/>
    <cellStyle name="40% - Accent2 12 7 2 3 3" xfId="30155"/>
    <cellStyle name="40% - Accent2 12 7 2 4" xfId="30156"/>
    <cellStyle name="40% - Accent2 12 7 2 4 2" xfId="30157"/>
    <cellStyle name="40% - Accent2 12 7 2 5" xfId="30158"/>
    <cellStyle name="40% - Accent2 12 7 2 6" xfId="30159"/>
    <cellStyle name="40% - Accent2 12 7 2 7" xfId="30160"/>
    <cellStyle name="40% - Accent2 12 7 2 8" xfId="30161"/>
    <cellStyle name="40% - Accent2 12 7 2 9" xfId="30162"/>
    <cellStyle name="40% - Accent2 12 7 2_PNF Disclosure Summary 063011" xfId="30163"/>
    <cellStyle name="40% - Accent2 12 7 3" xfId="30164"/>
    <cellStyle name="40% - Accent2 12 7 3 2" xfId="30165"/>
    <cellStyle name="40% - Accent2 12 7 3 2 2" xfId="30166"/>
    <cellStyle name="40% - Accent2 12 7 3 3" xfId="30167"/>
    <cellStyle name="40% - Accent2 12 7 4" xfId="30168"/>
    <cellStyle name="40% - Accent2 12 7 4 2" xfId="30169"/>
    <cellStyle name="40% - Accent2 12 7 4 2 2" xfId="30170"/>
    <cellStyle name="40% - Accent2 12 7 4 3" xfId="30171"/>
    <cellStyle name="40% - Accent2 12 7 5" xfId="30172"/>
    <cellStyle name="40% - Accent2 12 7 5 2" xfId="30173"/>
    <cellStyle name="40% - Accent2 12 7 6" xfId="30174"/>
    <cellStyle name="40% - Accent2 12 7 7" xfId="30175"/>
    <cellStyle name="40% - Accent2 12 7 8" xfId="30176"/>
    <cellStyle name="40% - Accent2 12 7 9" xfId="30177"/>
    <cellStyle name="40% - Accent2 12 7_PNF Disclosure Summary 063011" xfId="30178"/>
    <cellStyle name="40% - Accent2 12 8" xfId="30179"/>
    <cellStyle name="40% - Accent2 12 8 10" xfId="30180"/>
    <cellStyle name="40% - Accent2 12 8 11" xfId="30181"/>
    <cellStyle name="40% - Accent2 12 8 12" xfId="30182"/>
    <cellStyle name="40% - Accent2 12 8 13" xfId="30183"/>
    <cellStyle name="40% - Accent2 12 8 14" xfId="30184"/>
    <cellStyle name="40% - Accent2 12 8 15" xfId="30185"/>
    <cellStyle name="40% - Accent2 12 8 2" xfId="30186"/>
    <cellStyle name="40% - Accent2 12 8 2 2" xfId="30187"/>
    <cellStyle name="40% - Accent2 12 8 2 2 2" xfId="30188"/>
    <cellStyle name="40% - Accent2 12 8 2 3" xfId="30189"/>
    <cellStyle name="40% - Accent2 12 8 3" xfId="30190"/>
    <cellStyle name="40% - Accent2 12 8 3 2" xfId="30191"/>
    <cellStyle name="40% - Accent2 12 8 3 2 2" xfId="30192"/>
    <cellStyle name="40% - Accent2 12 8 3 3" xfId="30193"/>
    <cellStyle name="40% - Accent2 12 8 4" xfId="30194"/>
    <cellStyle name="40% - Accent2 12 8 4 2" xfId="30195"/>
    <cellStyle name="40% - Accent2 12 8 5" xfId="30196"/>
    <cellStyle name="40% - Accent2 12 8 6" xfId="30197"/>
    <cellStyle name="40% - Accent2 12 8 7" xfId="30198"/>
    <cellStyle name="40% - Accent2 12 8 8" xfId="30199"/>
    <cellStyle name="40% - Accent2 12 8 9" xfId="30200"/>
    <cellStyle name="40% - Accent2 12 8_PNF Disclosure Summary 063011" xfId="30201"/>
    <cellStyle name="40% - Accent2 12 9" xfId="30202"/>
    <cellStyle name="40% - Accent2 12 9 2" xfId="30203"/>
    <cellStyle name="40% - Accent2 12 9 2 2" xfId="30204"/>
    <cellStyle name="40% - Accent2 12 9 3" xfId="30205"/>
    <cellStyle name="40% - Accent2 12_PNF Disclosure Summary 063011" xfId="30206"/>
    <cellStyle name="40% - Accent2 13" xfId="30207"/>
    <cellStyle name="40% - Accent2 13 10" xfId="30208"/>
    <cellStyle name="40% - Accent2 13 10 2" xfId="30209"/>
    <cellStyle name="40% - Accent2 13 10 2 2" xfId="30210"/>
    <cellStyle name="40% - Accent2 13 10 3" xfId="30211"/>
    <cellStyle name="40% - Accent2 13 11" xfId="30212"/>
    <cellStyle name="40% - Accent2 13 11 2" xfId="30213"/>
    <cellStyle name="40% - Accent2 13 12" xfId="30214"/>
    <cellStyle name="40% - Accent2 13 13" xfId="30215"/>
    <cellStyle name="40% - Accent2 13 14" xfId="30216"/>
    <cellStyle name="40% - Accent2 13 15" xfId="30217"/>
    <cellStyle name="40% - Accent2 13 16" xfId="30218"/>
    <cellStyle name="40% - Accent2 13 17" xfId="30219"/>
    <cellStyle name="40% - Accent2 13 18" xfId="30220"/>
    <cellStyle name="40% - Accent2 13 19" xfId="30221"/>
    <cellStyle name="40% - Accent2 13 2" xfId="30222"/>
    <cellStyle name="40% - Accent2 13 2 10" xfId="30223"/>
    <cellStyle name="40% - Accent2 13 2 11" xfId="30224"/>
    <cellStyle name="40% - Accent2 13 2 12" xfId="30225"/>
    <cellStyle name="40% - Accent2 13 2 13" xfId="30226"/>
    <cellStyle name="40% - Accent2 13 2 14" xfId="30227"/>
    <cellStyle name="40% - Accent2 13 2 15" xfId="30228"/>
    <cellStyle name="40% - Accent2 13 2 16" xfId="30229"/>
    <cellStyle name="40% - Accent2 13 2 2" xfId="30230"/>
    <cellStyle name="40% - Accent2 13 2 2 10" xfId="30231"/>
    <cellStyle name="40% - Accent2 13 2 2 11" xfId="30232"/>
    <cellStyle name="40% - Accent2 13 2 2 12" xfId="30233"/>
    <cellStyle name="40% - Accent2 13 2 2 13" xfId="30234"/>
    <cellStyle name="40% - Accent2 13 2 2 14" xfId="30235"/>
    <cellStyle name="40% - Accent2 13 2 2 15" xfId="30236"/>
    <cellStyle name="40% - Accent2 13 2 2 2" xfId="30237"/>
    <cellStyle name="40% - Accent2 13 2 2 2 2" xfId="30238"/>
    <cellStyle name="40% - Accent2 13 2 2 2 2 2" xfId="30239"/>
    <cellStyle name="40% - Accent2 13 2 2 2 3" xfId="30240"/>
    <cellStyle name="40% - Accent2 13 2 2 3" xfId="30241"/>
    <cellStyle name="40% - Accent2 13 2 2 3 2" xfId="30242"/>
    <cellStyle name="40% - Accent2 13 2 2 3 2 2" xfId="30243"/>
    <cellStyle name="40% - Accent2 13 2 2 3 3" xfId="30244"/>
    <cellStyle name="40% - Accent2 13 2 2 4" xfId="30245"/>
    <cellStyle name="40% - Accent2 13 2 2 4 2" xfId="30246"/>
    <cellStyle name="40% - Accent2 13 2 2 5" xfId="30247"/>
    <cellStyle name="40% - Accent2 13 2 2 6" xfId="30248"/>
    <cellStyle name="40% - Accent2 13 2 2 7" xfId="30249"/>
    <cellStyle name="40% - Accent2 13 2 2 8" xfId="30250"/>
    <cellStyle name="40% - Accent2 13 2 2 9" xfId="30251"/>
    <cellStyle name="40% - Accent2 13 2 2_PNF Disclosure Summary 063011" xfId="30252"/>
    <cellStyle name="40% - Accent2 13 2 3" xfId="30253"/>
    <cellStyle name="40% - Accent2 13 2 3 2" xfId="30254"/>
    <cellStyle name="40% - Accent2 13 2 3 2 2" xfId="30255"/>
    <cellStyle name="40% - Accent2 13 2 3 3" xfId="30256"/>
    <cellStyle name="40% - Accent2 13 2 4" xfId="30257"/>
    <cellStyle name="40% - Accent2 13 2 4 2" xfId="30258"/>
    <cellStyle name="40% - Accent2 13 2 4 2 2" xfId="30259"/>
    <cellStyle name="40% - Accent2 13 2 4 3" xfId="30260"/>
    <cellStyle name="40% - Accent2 13 2 5" xfId="30261"/>
    <cellStyle name="40% - Accent2 13 2 5 2" xfId="30262"/>
    <cellStyle name="40% - Accent2 13 2 6" xfId="30263"/>
    <cellStyle name="40% - Accent2 13 2 7" xfId="30264"/>
    <cellStyle name="40% - Accent2 13 2 8" xfId="30265"/>
    <cellStyle name="40% - Accent2 13 2 9" xfId="30266"/>
    <cellStyle name="40% - Accent2 13 2_PNF Disclosure Summary 063011" xfId="30267"/>
    <cellStyle name="40% - Accent2 13 20" xfId="30268"/>
    <cellStyle name="40% - Accent2 13 21" xfId="30269"/>
    <cellStyle name="40% - Accent2 13 22" xfId="30270"/>
    <cellStyle name="40% - Accent2 13 3" xfId="30271"/>
    <cellStyle name="40% - Accent2 13 3 10" xfId="30272"/>
    <cellStyle name="40% - Accent2 13 3 11" xfId="30273"/>
    <cellStyle name="40% - Accent2 13 3 12" xfId="30274"/>
    <cellStyle name="40% - Accent2 13 3 13" xfId="30275"/>
    <cellStyle name="40% - Accent2 13 3 14" xfId="30276"/>
    <cellStyle name="40% - Accent2 13 3 15" xfId="30277"/>
    <cellStyle name="40% - Accent2 13 3 16" xfId="30278"/>
    <cellStyle name="40% - Accent2 13 3 2" xfId="30279"/>
    <cellStyle name="40% - Accent2 13 3 2 10" xfId="30280"/>
    <cellStyle name="40% - Accent2 13 3 2 11" xfId="30281"/>
    <cellStyle name="40% - Accent2 13 3 2 12" xfId="30282"/>
    <cellStyle name="40% - Accent2 13 3 2 13" xfId="30283"/>
    <cellStyle name="40% - Accent2 13 3 2 14" xfId="30284"/>
    <cellStyle name="40% - Accent2 13 3 2 15" xfId="30285"/>
    <cellStyle name="40% - Accent2 13 3 2 2" xfId="30286"/>
    <cellStyle name="40% - Accent2 13 3 2 2 2" xfId="30287"/>
    <cellStyle name="40% - Accent2 13 3 2 2 2 2" xfId="30288"/>
    <cellStyle name="40% - Accent2 13 3 2 2 3" xfId="30289"/>
    <cellStyle name="40% - Accent2 13 3 2 3" xfId="30290"/>
    <cellStyle name="40% - Accent2 13 3 2 3 2" xfId="30291"/>
    <cellStyle name="40% - Accent2 13 3 2 3 2 2" xfId="30292"/>
    <cellStyle name="40% - Accent2 13 3 2 3 3" xfId="30293"/>
    <cellStyle name="40% - Accent2 13 3 2 4" xfId="30294"/>
    <cellStyle name="40% - Accent2 13 3 2 4 2" xfId="30295"/>
    <cellStyle name="40% - Accent2 13 3 2 5" xfId="30296"/>
    <cellStyle name="40% - Accent2 13 3 2 6" xfId="30297"/>
    <cellStyle name="40% - Accent2 13 3 2 7" xfId="30298"/>
    <cellStyle name="40% - Accent2 13 3 2 8" xfId="30299"/>
    <cellStyle name="40% - Accent2 13 3 2 9" xfId="30300"/>
    <cellStyle name="40% - Accent2 13 3 2_PNF Disclosure Summary 063011" xfId="30301"/>
    <cellStyle name="40% - Accent2 13 3 3" xfId="30302"/>
    <cellStyle name="40% - Accent2 13 3 3 2" xfId="30303"/>
    <cellStyle name="40% - Accent2 13 3 3 2 2" xfId="30304"/>
    <cellStyle name="40% - Accent2 13 3 3 3" xfId="30305"/>
    <cellStyle name="40% - Accent2 13 3 4" xfId="30306"/>
    <cellStyle name="40% - Accent2 13 3 4 2" xfId="30307"/>
    <cellStyle name="40% - Accent2 13 3 4 2 2" xfId="30308"/>
    <cellStyle name="40% - Accent2 13 3 4 3" xfId="30309"/>
    <cellStyle name="40% - Accent2 13 3 5" xfId="30310"/>
    <cellStyle name="40% - Accent2 13 3 5 2" xfId="30311"/>
    <cellStyle name="40% - Accent2 13 3 6" xfId="30312"/>
    <cellStyle name="40% - Accent2 13 3 7" xfId="30313"/>
    <cellStyle name="40% - Accent2 13 3 8" xfId="30314"/>
    <cellStyle name="40% - Accent2 13 3 9" xfId="30315"/>
    <cellStyle name="40% - Accent2 13 3_PNF Disclosure Summary 063011" xfId="30316"/>
    <cellStyle name="40% - Accent2 13 4" xfId="30317"/>
    <cellStyle name="40% - Accent2 13 4 10" xfId="30318"/>
    <cellStyle name="40% - Accent2 13 4 11" xfId="30319"/>
    <cellStyle name="40% - Accent2 13 4 12" xfId="30320"/>
    <cellStyle name="40% - Accent2 13 4 13" xfId="30321"/>
    <cellStyle name="40% - Accent2 13 4 14" xfId="30322"/>
    <cellStyle name="40% - Accent2 13 4 15" xfId="30323"/>
    <cellStyle name="40% - Accent2 13 4 16" xfId="30324"/>
    <cellStyle name="40% - Accent2 13 4 2" xfId="30325"/>
    <cellStyle name="40% - Accent2 13 4 2 10" xfId="30326"/>
    <cellStyle name="40% - Accent2 13 4 2 11" xfId="30327"/>
    <cellStyle name="40% - Accent2 13 4 2 12" xfId="30328"/>
    <cellStyle name="40% - Accent2 13 4 2 13" xfId="30329"/>
    <cellStyle name="40% - Accent2 13 4 2 14" xfId="30330"/>
    <cellStyle name="40% - Accent2 13 4 2 15" xfId="30331"/>
    <cellStyle name="40% - Accent2 13 4 2 2" xfId="30332"/>
    <cellStyle name="40% - Accent2 13 4 2 2 2" xfId="30333"/>
    <cellStyle name="40% - Accent2 13 4 2 2 2 2" xfId="30334"/>
    <cellStyle name="40% - Accent2 13 4 2 2 3" xfId="30335"/>
    <cellStyle name="40% - Accent2 13 4 2 3" xfId="30336"/>
    <cellStyle name="40% - Accent2 13 4 2 3 2" xfId="30337"/>
    <cellStyle name="40% - Accent2 13 4 2 3 2 2" xfId="30338"/>
    <cellStyle name="40% - Accent2 13 4 2 3 3" xfId="30339"/>
    <cellStyle name="40% - Accent2 13 4 2 4" xfId="30340"/>
    <cellStyle name="40% - Accent2 13 4 2 4 2" xfId="30341"/>
    <cellStyle name="40% - Accent2 13 4 2 5" xfId="30342"/>
    <cellStyle name="40% - Accent2 13 4 2 6" xfId="30343"/>
    <cellStyle name="40% - Accent2 13 4 2 7" xfId="30344"/>
    <cellStyle name="40% - Accent2 13 4 2 8" xfId="30345"/>
    <cellStyle name="40% - Accent2 13 4 2 9" xfId="30346"/>
    <cellStyle name="40% - Accent2 13 4 2_PNF Disclosure Summary 063011" xfId="30347"/>
    <cellStyle name="40% - Accent2 13 4 3" xfId="30348"/>
    <cellStyle name="40% - Accent2 13 4 3 2" xfId="30349"/>
    <cellStyle name="40% - Accent2 13 4 3 2 2" xfId="30350"/>
    <cellStyle name="40% - Accent2 13 4 3 3" xfId="30351"/>
    <cellStyle name="40% - Accent2 13 4 4" xfId="30352"/>
    <cellStyle name="40% - Accent2 13 4 4 2" xfId="30353"/>
    <cellStyle name="40% - Accent2 13 4 4 2 2" xfId="30354"/>
    <cellStyle name="40% - Accent2 13 4 4 3" xfId="30355"/>
    <cellStyle name="40% - Accent2 13 4 5" xfId="30356"/>
    <cellStyle name="40% - Accent2 13 4 5 2" xfId="30357"/>
    <cellStyle name="40% - Accent2 13 4 6" xfId="30358"/>
    <cellStyle name="40% - Accent2 13 4 7" xfId="30359"/>
    <cellStyle name="40% - Accent2 13 4 8" xfId="30360"/>
    <cellStyle name="40% - Accent2 13 4 9" xfId="30361"/>
    <cellStyle name="40% - Accent2 13 4_PNF Disclosure Summary 063011" xfId="30362"/>
    <cellStyle name="40% - Accent2 13 5" xfId="30363"/>
    <cellStyle name="40% - Accent2 13 5 10" xfId="30364"/>
    <cellStyle name="40% - Accent2 13 5 11" xfId="30365"/>
    <cellStyle name="40% - Accent2 13 5 12" xfId="30366"/>
    <cellStyle name="40% - Accent2 13 5 13" xfId="30367"/>
    <cellStyle name="40% - Accent2 13 5 14" xfId="30368"/>
    <cellStyle name="40% - Accent2 13 5 15" xfId="30369"/>
    <cellStyle name="40% - Accent2 13 5 16" xfId="30370"/>
    <cellStyle name="40% - Accent2 13 5 2" xfId="30371"/>
    <cellStyle name="40% - Accent2 13 5 2 10" xfId="30372"/>
    <cellStyle name="40% - Accent2 13 5 2 11" xfId="30373"/>
    <cellStyle name="40% - Accent2 13 5 2 12" xfId="30374"/>
    <cellStyle name="40% - Accent2 13 5 2 13" xfId="30375"/>
    <cellStyle name="40% - Accent2 13 5 2 14" xfId="30376"/>
    <cellStyle name="40% - Accent2 13 5 2 15" xfId="30377"/>
    <cellStyle name="40% - Accent2 13 5 2 2" xfId="30378"/>
    <cellStyle name="40% - Accent2 13 5 2 2 2" xfId="30379"/>
    <cellStyle name="40% - Accent2 13 5 2 2 2 2" xfId="30380"/>
    <cellStyle name="40% - Accent2 13 5 2 2 3" xfId="30381"/>
    <cellStyle name="40% - Accent2 13 5 2 3" xfId="30382"/>
    <cellStyle name="40% - Accent2 13 5 2 3 2" xfId="30383"/>
    <cellStyle name="40% - Accent2 13 5 2 3 2 2" xfId="30384"/>
    <cellStyle name="40% - Accent2 13 5 2 3 3" xfId="30385"/>
    <cellStyle name="40% - Accent2 13 5 2 4" xfId="30386"/>
    <cellStyle name="40% - Accent2 13 5 2 4 2" xfId="30387"/>
    <cellStyle name="40% - Accent2 13 5 2 5" xfId="30388"/>
    <cellStyle name="40% - Accent2 13 5 2 6" xfId="30389"/>
    <cellStyle name="40% - Accent2 13 5 2 7" xfId="30390"/>
    <cellStyle name="40% - Accent2 13 5 2 8" xfId="30391"/>
    <cellStyle name="40% - Accent2 13 5 2 9" xfId="30392"/>
    <cellStyle name="40% - Accent2 13 5 2_PNF Disclosure Summary 063011" xfId="30393"/>
    <cellStyle name="40% - Accent2 13 5 3" xfId="30394"/>
    <cellStyle name="40% - Accent2 13 5 3 2" xfId="30395"/>
    <cellStyle name="40% - Accent2 13 5 3 2 2" xfId="30396"/>
    <cellStyle name="40% - Accent2 13 5 3 3" xfId="30397"/>
    <cellStyle name="40% - Accent2 13 5 4" xfId="30398"/>
    <cellStyle name="40% - Accent2 13 5 4 2" xfId="30399"/>
    <cellStyle name="40% - Accent2 13 5 4 2 2" xfId="30400"/>
    <cellStyle name="40% - Accent2 13 5 4 3" xfId="30401"/>
    <cellStyle name="40% - Accent2 13 5 5" xfId="30402"/>
    <cellStyle name="40% - Accent2 13 5 5 2" xfId="30403"/>
    <cellStyle name="40% - Accent2 13 5 6" xfId="30404"/>
    <cellStyle name="40% - Accent2 13 5 7" xfId="30405"/>
    <cellStyle name="40% - Accent2 13 5 8" xfId="30406"/>
    <cellStyle name="40% - Accent2 13 5 9" xfId="30407"/>
    <cellStyle name="40% - Accent2 13 5_PNF Disclosure Summary 063011" xfId="30408"/>
    <cellStyle name="40% - Accent2 13 6" xfId="30409"/>
    <cellStyle name="40% - Accent2 13 6 10" xfId="30410"/>
    <cellStyle name="40% - Accent2 13 6 11" xfId="30411"/>
    <cellStyle name="40% - Accent2 13 6 12" xfId="30412"/>
    <cellStyle name="40% - Accent2 13 6 13" xfId="30413"/>
    <cellStyle name="40% - Accent2 13 6 14" xfId="30414"/>
    <cellStyle name="40% - Accent2 13 6 15" xfId="30415"/>
    <cellStyle name="40% - Accent2 13 6 16" xfId="30416"/>
    <cellStyle name="40% - Accent2 13 6 2" xfId="30417"/>
    <cellStyle name="40% - Accent2 13 6 2 10" xfId="30418"/>
    <cellStyle name="40% - Accent2 13 6 2 11" xfId="30419"/>
    <cellStyle name="40% - Accent2 13 6 2 12" xfId="30420"/>
    <cellStyle name="40% - Accent2 13 6 2 13" xfId="30421"/>
    <cellStyle name="40% - Accent2 13 6 2 14" xfId="30422"/>
    <cellStyle name="40% - Accent2 13 6 2 15" xfId="30423"/>
    <cellStyle name="40% - Accent2 13 6 2 2" xfId="30424"/>
    <cellStyle name="40% - Accent2 13 6 2 2 2" xfId="30425"/>
    <cellStyle name="40% - Accent2 13 6 2 2 2 2" xfId="30426"/>
    <cellStyle name="40% - Accent2 13 6 2 2 3" xfId="30427"/>
    <cellStyle name="40% - Accent2 13 6 2 3" xfId="30428"/>
    <cellStyle name="40% - Accent2 13 6 2 3 2" xfId="30429"/>
    <cellStyle name="40% - Accent2 13 6 2 3 2 2" xfId="30430"/>
    <cellStyle name="40% - Accent2 13 6 2 3 3" xfId="30431"/>
    <cellStyle name="40% - Accent2 13 6 2 4" xfId="30432"/>
    <cellStyle name="40% - Accent2 13 6 2 4 2" xfId="30433"/>
    <cellStyle name="40% - Accent2 13 6 2 5" xfId="30434"/>
    <cellStyle name="40% - Accent2 13 6 2 6" xfId="30435"/>
    <cellStyle name="40% - Accent2 13 6 2 7" xfId="30436"/>
    <cellStyle name="40% - Accent2 13 6 2 8" xfId="30437"/>
    <cellStyle name="40% - Accent2 13 6 2 9" xfId="30438"/>
    <cellStyle name="40% - Accent2 13 6 2_PNF Disclosure Summary 063011" xfId="30439"/>
    <cellStyle name="40% - Accent2 13 6 3" xfId="30440"/>
    <cellStyle name="40% - Accent2 13 6 3 2" xfId="30441"/>
    <cellStyle name="40% - Accent2 13 6 3 2 2" xfId="30442"/>
    <cellStyle name="40% - Accent2 13 6 3 3" xfId="30443"/>
    <cellStyle name="40% - Accent2 13 6 4" xfId="30444"/>
    <cellStyle name="40% - Accent2 13 6 4 2" xfId="30445"/>
    <cellStyle name="40% - Accent2 13 6 4 2 2" xfId="30446"/>
    <cellStyle name="40% - Accent2 13 6 4 3" xfId="30447"/>
    <cellStyle name="40% - Accent2 13 6 5" xfId="30448"/>
    <cellStyle name="40% - Accent2 13 6 5 2" xfId="30449"/>
    <cellStyle name="40% - Accent2 13 6 6" xfId="30450"/>
    <cellStyle name="40% - Accent2 13 6 7" xfId="30451"/>
    <cellStyle name="40% - Accent2 13 6 8" xfId="30452"/>
    <cellStyle name="40% - Accent2 13 6 9" xfId="30453"/>
    <cellStyle name="40% - Accent2 13 6_PNF Disclosure Summary 063011" xfId="30454"/>
    <cellStyle name="40% - Accent2 13 7" xfId="30455"/>
    <cellStyle name="40% - Accent2 13 7 10" xfId="30456"/>
    <cellStyle name="40% - Accent2 13 7 11" xfId="30457"/>
    <cellStyle name="40% - Accent2 13 7 12" xfId="30458"/>
    <cellStyle name="40% - Accent2 13 7 13" xfId="30459"/>
    <cellStyle name="40% - Accent2 13 7 14" xfId="30460"/>
    <cellStyle name="40% - Accent2 13 7 15" xfId="30461"/>
    <cellStyle name="40% - Accent2 13 7 16" xfId="30462"/>
    <cellStyle name="40% - Accent2 13 7 2" xfId="30463"/>
    <cellStyle name="40% - Accent2 13 7 2 10" xfId="30464"/>
    <cellStyle name="40% - Accent2 13 7 2 11" xfId="30465"/>
    <cellStyle name="40% - Accent2 13 7 2 12" xfId="30466"/>
    <cellStyle name="40% - Accent2 13 7 2 13" xfId="30467"/>
    <cellStyle name="40% - Accent2 13 7 2 14" xfId="30468"/>
    <cellStyle name="40% - Accent2 13 7 2 15" xfId="30469"/>
    <cellStyle name="40% - Accent2 13 7 2 2" xfId="30470"/>
    <cellStyle name="40% - Accent2 13 7 2 2 2" xfId="30471"/>
    <cellStyle name="40% - Accent2 13 7 2 2 2 2" xfId="30472"/>
    <cellStyle name="40% - Accent2 13 7 2 2 3" xfId="30473"/>
    <cellStyle name="40% - Accent2 13 7 2 3" xfId="30474"/>
    <cellStyle name="40% - Accent2 13 7 2 3 2" xfId="30475"/>
    <cellStyle name="40% - Accent2 13 7 2 3 2 2" xfId="30476"/>
    <cellStyle name="40% - Accent2 13 7 2 3 3" xfId="30477"/>
    <cellStyle name="40% - Accent2 13 7 2 4" xfId="30478"/>
    <cellStyle name="40% - Accent2 13 7 2 4 2" xfId="30479"/>
    <cellStyle name="40% - Accent2 13 7 2 5" xfId="30480"/>
    <cellStyle name="40% - Accent2 13 7 2 6" xfId="30481"/>
    <cellStyle name="40% - Accent2 13 7 2 7" xfId="30482"/>
    <cellStyle name="40% - Accent2 13 7 2 8" xfId="30483"/>
    <cellStyle name="40% - Accent2 13 7 2 9" xfId="30484"/>
    <cellStyle name="40% - Accent2 13 7 2_PNF Disclosure Summary 063011" xfId="30485"/>
    <cellStyle name="40% - Accent2 13 7 3" xfId="30486"/>
    <cellStyle name="40% - Accent2 13 7 3 2" xfId="30487"/>
    <cellStyle name="40% - Accent2 13 7 3 2 2" xfId="30488"/>
    <cellStyle name="40% - Accent2 13 7 3 3" xfId="30489"/>
    <cellStyle name="40% - Accent2 13 7 4" xfId="30490"/>
    <cellStyle name="40% - Accent2 13 7 4 2" xfId="30491"/>
    <cellStyle name="40% - Accent2 13 7 4 2 2" xfId="30492"/>
    <cellStyle name="40% - Accent2 13 7 4 3" xfId="30493"/>
    <cellStyle name="40% - Accent2 13 7 5" xfId="30494"/>
    <cellStyle name="40% - Accent2 13 7 5 2" xfId="30495"/>
    <cellStyle name="40% - Accent2 13 7 6" xfId="30496"/>
    <cellStyle name="40% - Accent2 13 7 7" xfId="30497"/>
    <cellStyle name="40% - Accent2 13 7 8" xfId="30498"/>
    <cellStyle name="40% - Accent2 13 7 9" xfId="30499"/>
    <cellStyle name="40% - Accent2 13 7_PNF Disclosure Summary 063011" xfId="30500"/>
    <cellStyle name="40% - Accent2 13 8" xfId="30501"/>
    <cellStyle name="40% - Accent2 13 8 10" xfId="30502"/>
    <cellStyle name="40% - Accent2 13 8 11" xfId="30503"/>
    <cellStyle name="40% - Accent2 13 8 12" xfId="30504"/>
    <cellStyle name="40% - Accent2 13 8 13" xfId="30505"/>
    <cellStyle name="40% - Accent2 13 8 14" xfId="30506"/>
    <cellStyle name="40% - Accent2 13 8 15" xfId="30507"/>
    <cellStyle name="40% - Accent2 13 8 2" xfId="30508"/>
    <cellStyle name="40% - Accent2 13 8 2 2" xfId="30509"/>
    <cellStyle name="40% - Accent2 13 8 2 2 2" xfId="30510"/>
    <cellStyle name="40% - Accent2 13 8 2 3" xfId="30511"/>
    <cellStyle name="40% - Accent2 13 8 3" xfId="30512"/>
    <cellStyle name="40% - Accent2 13 8 3 2" xfId="30513"/>
    <cellStyle name="40% - Accent2 13 8 3 2 2" xfId="30514"/>
    <cellStyle name="40% - Accent2 13 8 3 3" xfId="30515"/>
    <cellStyle name="40% - Accent2 13 8 4" xfId="30516"/>
    <cellStyle name="40% - Accent2 13 8 4 2" xfId="30517"/>
    <cellStyle name="40% - Accent2 13 8 5" xfId="30518"/>
    <cellStyle name="40% - Accent2 13 8 6" xfId="30519"/>
    <cellStyle name="40% - Accent2 13 8 7" xfId="30520"/>
    <cellStyle name="40% - Accent2 13 8 8" xfId="30521"/>
    <cellStyle name="40% - Accent2 13 8 9" xfId="30522"/>
    <cellStyle name="40% - Accent2 13 8_PNF Disclosure Summary 063011" xfId="30523"/>
    <cellStyle name="40% - Accent2 13 9" xfId="30524"/>
    <cellStyle name="40% - Accent2 13 9 2" xfId="30525"/>
    <cellStyle name="40% - Accent2 13 9 2 2" xfId="30526"/>
    <cellStyle name="40% - Accent2 13 9 3" xfId="30527"/>
    <cellStyle name="40% - Accent2 13_PNF Disclosure Summary 063011" xfId="30528"/>
    <cellStyle name="40% - Accent2 14" xfId="30529"/>
    <cellStyle name="40% - Accent2 14 10" xfId="30530"/>
    <cellStyle name="40% - Accent2 14 11" xfId="30531"/>
    <cellStyle name="40% - Accent2 14 12" xfId="30532"/>
    <cellStyle name="40% - Accent2 14 13" xfId="30533"/>
    <cellStyle name="40% - Accent2 14 14" xfId="30534"/>
    <cellStyle name="40% - Accent2 14 15" xfId="30535"/>
    <cellStyle name="40% - Accent2 14 16" xfId="30536"/>
    <cellStyle name="40% - Accent2 14 2" xfId="30537"/>
    <cellStyle name="40% - Accent2 14 2 10" xfId="30538"/>
    <cellStyle name="40% - Accent2 14 2 11" xfId="30539"/>
    <cellStyle name="40% - Accent2 14 2 12" xfId="30540"/>
    <cellStyle name="40% - Accent2 14 2 13" xfId="30541"/>
    <cellStyle name="40% - Accent2 14 2 14" xfId="30542"/>
    <cellStyle name="40% - Accent2 14 2 15" xfId="30543"/>
    <cellStyle name="40% - Accent2 14 2 2" xfId="30544"/>
    <cellStyle name="40% - Accent2 14 2 2 2" xfId="30545"/>
    <cellStyle name="40% - Accent2 14 2 2 2 2" xfId="30546"/>
    <cellStyle name="40% - Accent2 14 2 2 3" xfId="30547"/>
    <cellStyle name="40% - Accent2 14 2 3" xfId="30548"/>
    <cellStyle name="40% - Accent2 14 2 3 2" xfId="30549"/>
    <cellStyle name="40% - Accent2 14 2 3 2 2" xfId="30550"/>
    <cellStyle name="40% - Accent2 14 2 3 3" xfId="30551"/>
    <cellStyle name="40% - Accent2 14 2 4" xfId="30552"/>
    <cellStyle name="40% - Accent2 14 2 4 2" xfId="30553"/>
    <cellStyle name="40% - Accent2 14 2 5" xfId="30554"/>
    <cellStyle name="40% - Accent2 14 2 6" xfId="30555"/>
    <cellStyle name="40% - Accent2 14 2 7" xfId="30556"/>
    <cellStyle name="40% - Accent2 14 2 8" xfId="30557"/>
    <cellStyle name="40% - Accent2 14 2 9" xfId="30558"/>
    <cellStyle name="40% - Accent2 14 2_PNF Disclosure Summary 063011" xfId="30559"/>
    <cellStyle name="40% - Accent2 14 3" xfId="30560"/>
    <cellStyle name="40% - Accent2 14 3 2" xfId="30561"/>
    <cellStyle name="40% - Accent2 14 3 2 2" xfId="30562"/>
    <cellStyle name="40% - Accent2 14 3 3" xfId="30563"/>
    <cellStyle name="40% - Accent2 14 4" xfId="30564"/>
    <cellStyle name="40% - Accent2 14 4 2" xfId="30565"/>
    <cellStyle name="40% - Accent2 14 4 2 2" xfId="30566"/>
    <cellStyle name="40% - Accent2 14 4 3" xfId="30567"/>
    <cellStyle name="40% - Accent2 14 5" xfId="30568"/>
    <cellStyle name="40% - Accent2 14 5 2" xfId="30569"/>
    <cellStyle name="40% - Accent2 14 6" xfId="30570"/>
    <cellStyle name="40% - Accent2 14 7" xfId="30571"/>
    <cellStyle name="40% - Accent2 14 8" xfId="30572"/>
    <cellStyle name="40% - Accent2 14 9" xfId="30573"/>
    <cellStyle name="40% - Accent2 14_PNF Disclosure Summary 063011" xfId="30574"/>
    <cellStyle name="40% - Accent2 15" xfId="30575"/>
    <cellStyle name="40% - Accent2 15 10" xfId="30576"/>
    <cellStyle name="40% - Accent2 15 11" xfId="30577"/>
    <cellStyle name="40% - Accent2 15 12" xfId="30578"/>
    <cellStyle name="40% - Accent2 15 13" xfId="30579"/>
    <cellStyle name="40% - Accent2 15 14" xfId="30580"/>
    <cellStyle name="40% - Accent2 15 15" xfId="30581"/>
    <cellStyle name="40% - Accent2 15 16" xfId="30582"/>
    <cellStyle name="40% - Accent2 15 2" xfId="30583"/>
    <cellStyle name="40% - Accent2 15 2 10" xfId="30584"/>
    <cellStyle name="40% - Accent2 15 2 11" xfId="30585"/>
    <cellStyle name="40% - Accent2 15 2 12" xfId="30586"/>
    <cellStyle name="40% - Accent2 15 2 13" xfId="30587"/>
    <cellStyle name="40% - Accent2 15 2 14" xfId="30588"/>
    <cellStyle name="40% - Accent2 15 2 15" xfId="30589"/>
    <cellStyle name="40% - Accent2 15 2 2" xfId="30590"/>
    <cellStyle name="40% - Accent2 15 2 2 2" xfId="30591"/>
    <cellStyle name="40% - Accent2 15 2 2 2 2" xfId="30592"/>
    <cellStyle name="40% - Accent2 15 2 2 3" xfId="30593"/>
    <cellStyle name="40% - Accent2 15 2 3" xfId="30594"/>
    <cellStyle name="40% - Accent2 15 2 3 2" xfId="30595"/>
    <cellStyle name="40% - Accent2 15 2 3 2 2" xfId="30596"/>
    <cellStyle name="40% - Accent2 15 2 3 3" xfId="30597"/>
    <cellStyle name="40% - Accent2 15 2 4" xfId="30598"/>
    <cellStyle name="40% - Accent2 15 2 4 2" xfId="30599"/>
    <cellStyle name="40% - Accent2 15 2 5" xfId="30600"/>
    <cellStyle name="40% - Accent2 15 2 6" xfId="30601"/>
    <cellStyle name="40% - Accent2 15 2 7" xfId="30602"/>
    <cellStyle name="40% - Accent2 15 2 8" xfId="30603"/>
    <cellStyle name="40% - Accent2 15 2 9" xfId="30604"/>
    <cellStyle name="40% - Accent2 15 2_PNF Disclosure Summary 063011" xfId="30605"/>
    <cellStyle name="40% - Accent2 15 3" xfId="30606"/>
    <cellStyle name="40% - Accent2 15 3 2" xfId="30607"/>
    <cellStyle name="40% - Accent2 15 3 2 2" xfId="30608"/>
    <cellStyle name="40% - Accent2 15 3 3" xfId="30609"/>
    <cellStyle name="40% - Accent2 15 4" xfId="30610"/>
    <cellStyle name="40% - Accent2 15 4 2" xfId="30611"/>
    <cellStyle name="40% - Accent2 15 4 2 2" xfId="30612"/>
    <cellStyle name="40% - Accent2 15 4 3" xfId="30613"/>
    <cellStyle name="40% - Accent2 15 5" xfId="30614"/>
    <cellStyle name="40% - Accent2 15 5 2" xfId="30615"/>
    <cellStyle name="40% - Accent2 15 6" xfId="30616"/>
    <cellStyle name="40% - Accent2 15 7" xfId="30617"/>
    <cellStyle name="40% - Accent2 15 8" xfId="30618"/>
    <cellStyle name="40% - Accent2 15 9" xfId="30619"/>
    <cellStyle name="40% - Accent2 15_PNF Disclosure Summary 063011" xfId="30620"/>
    <cellStyle name="40% - Accent2 16" xfId="30621"/>
    <cellStyle name="40% - Accent2 16 10" xfId="30622"/>
    <cellStyle name="40% - Accent2 16 11" xfId="30623"/>
    <cellStyle name="40% - Accent2 16 12" xfId="30624"/>
    <cellStyle name="40% - Accent2 16 13" xfId="30625"/>
    <cellStyle name="40% - Accent2 16 14" xfId="30626"/>
    <cellStyle name="40% - Accent2 16 15" xfId="30627"/>
    <cellStyle name="40% - Accent2 16 16" xfId="30628"/>
    <cellStyle name="40% - Accent2 16 2" xfId="30629"/>
    <cellStyle name="40% - Accent2 16 2 10" xfId="30630"/>
    <cellStyle name="40% - Accent2 16 2 11" xfId="30631"/>
    <cellStyle name="40% - Accent2 16 2 12" xfId="30632"/>
    <cellStyle name="40% - Accent2 16 2 13" xfId="30633"/>
    <cellStyle name="40% - Accent2 16 2 14" xfId="30634"/>
    <cellStyle name="40% - Accent2 16 2 15" xfId="30635"/>
    <cellStyle name="40% - Accent2 16 2 2" xfId="30636"/>
    <cellStyle name="40% - Accent2 16 2 2 2" xfId="30637"/>
    <cellStyle name="40% - Accent2 16 2 2 2 2" xfId="30638"/>
    <cellStyle name="40% - Accent2 16 2 2 3" xfId="30639"/>
    <cellStyle name="40% - Accent2 16 2 3" xfId="30640"/>
    <cellStyle name="40% - Accent2 16 2 3 2" xfId="30641"/>
    <cellStyle name="40% - Accent2 16 2 3 2 2" xfId="30642"/>
    <cellStyle name="40% - Accent2 16 2 3 3" xfId="30643"/>
    <cellStyle name="40% - Accent2 16 2 4" xfId="30644"/>
    <cellStyle name="40% - Accent2 16 2 4 2" xfId="30645"/>
    <cellStyle name="40% - Accent2 16 2 5" xfId="30646"/>
    <cellStyle name="40% - Accent2 16 2 6" xfId="30647"/>
    <cellStyle name="40% - Accent2 16 2 7" xfId="30648"/>
    <cellStyle name="40% - Accent2 16 2 8" xfId="30649"/>
    <cellStyle name="40% - Accent2 16 2 9" xfId="30650"/>
    <cellStyle name="40% - Accent2 16 2_PNF Disclosure Summary 063011" xfId="30651"/>
    <cellStyle name="40% - Accent2 16 3" xfId="30652"/>
    <cellStyle name="40% - Accent2 16 3 2" xfId="30653"/>
    <cellStyle name="40% - Accent2 16 3 2 2" xfId="30654"/>
    <cellStyle name="40% - Accent2 16 3 3" xfId="30655"/>
    <cellStyle name="40% - Accent2 16 4" xfId="30656"/>
    <cellStyle name="40% - Accent2 16 4 2" xfId="30657"/>
    <cellStyle name="40% - Accent2 16 4 2 2" xfId="30658"/>
    <cellStyle name="40% - Accent2 16 4 3" xfId="30659"/>
    <cellStyle name="40% - Accent2 16 5" xfId="30660"/>
    <cellStyle name="40% - Accent2 16 5 2" xfId="30661"/>
    <cellStyle name="40% - Accent2 16 6" xfId="30662"/>
    <cellStyle name="40% - Accent2 16 7" xfId="30663"/>
    <cellStyle name="40% - Accent2 16 8" xfId="30664"/>
    <cellStyle name="40% - Accent2 16 9" xfId="30665"/>
    <cellStyle name="40% - Accent2 16_PNF Disclosure Summary 063011" xfId="30666"/>
    <cellStyle name="40% - Accent2 17" xfId="30667"/>
    <cellStyle name="40% - Accent2 17 10" xfId="30668"/>
    <cellStyle name="40% - Accent2 17 11" xfId="30669"/>
    <cellStyle name="40% - Accent2 17 12" xfId="30670"/>
    <cellStyle name="40% - Accent2 17 13" xfId="30671"/>
    <cellStyle name="40% - Accent2 17 14" xfId="30672"/>
    <cellStyle name="40% - Accent2 17 15" xfId="30673"/>
    <cellStyle name="40% - Accent2 17 16" xfId="30674"/>
    <cellStyle name="40% - Accent2 17 2" xfId="30675"/>
    <cellStyle name="40% - Accent2 17 2 10" xfId="30676"/>
    <cellStyle name="40% - Accent2 17 2 11" xfId="30677"/>
    <cellStyle name="40% - Accent2 17 2 12" xfId="30678"/>
    <cellStyle name="40% - Accent2 17 2 13" xfId="30679"/>
    <cellStyle name="40% - Accent2 17 2 14" xfId="30680"/>
    <cellStyle name="40% - Accent2 17 2 15" xfId="30681"/>
    <cellStyle name="40% - Accent2 17 2 2" xfId="30682"/>
    <cellStyle name="40% - Accent2 17 2 2 2" xfId="30683"/>
    <cellStyle name="40% - Accent2 17 2 2 2 2" xfId="30684"/>
    <cellStyle name="40% - Accent2 17 2 2 3" xfId="30685"/>
    <cellStyle name="40% - Accent2 17 2 3" xfId="30686"/>
    <cellStyle name="40% - Accent2 17 2 3 2" xfId="30687"/>
    <cellStyle name="40% - Accent2 17 2 3 2 2" xfId="30688"/>
    <cellStyle name="40% - Accent2 17 2 3 3" xfId="30689"/>
    <cellStyle name="40% - Accent2 17 2 4" xfId="30690"/>
    <cellStyle name="40% - Accent2 17 2 4 2" xfId="30691"/>
    <cellStyle name="40% - Accent2 17 2 5" xfId="30692"/>
    <cellStyle name="40% - Accent2 17 2 6" xfId="30693"/>
    <cellStyle name="40% - Accent2 17 2 7" xfId="30694"/>
    <cellStyle name="40% - Accent2 17 2 8" xfId="30695"/>
    <cellStyle name="40% - Accent2 17 2 9" xfId="30696"/>
    <cellStyle name="40% - Accent2 17 2_PNF Disclosure Summary 063011" xfId="30697"/>
    <cellStyle name="40% - Accent2 17 3" xfId="30698"/>
    <cellStyle name="40% - Accent2 17 3 2" xfId="30699"/>
    <cellStyle name="40% - Accent2 17 3 2 2" xfId="30700"/>
    <cellStyle name="40% - Accent2 17 3 3" xfId="30701"/>
    <cellStyle name="40% - Accent2 17 4" xfId="30702"/>
    <cellStyle name="40% - Accent2 17 4 2" xfId="30703"/>
    <cellStyle name="40% - Accent2 17 4 2 2" xfId="30704"/>
    <cellStyle name="40% - Accent2 17 4 3" xfId="30705"/>
    <cellStyle name="40% - Accent2 17 5" xfId="30706"/>
    <cellStyle name="40% - Accent2 17 5 2" xfId="30707"/>
    <cellStyle name="40% - Accent2 17 6" xfId="30708"/>
    <cellStyle name="40% - Accent2 17 7" xfId="30709"/>
    <cellStyle name="40% - Accent2 17 8" xfId="30710"/>
    <cellStyle name="40% - Accent2 17 9" xfId="30711"/>
    <cellStyle name="40% - Accent2 17_PNF Disclosure Summary 063011" xfId="30712"/>
    <cellStyle name="40% - Accent2 18" xfId="30713"/>
    <cellStyle name="40% - Accent2 18 10" xfId="30714"/>
    <cellStyle name="40% - Accent2 18 11" xfId="30715"/>
    <cellStyle name="40% - Accent2 18 12" xfId="30716"/>
    <cellStyle name="40% - Accent2 18 13" xfId="30717"/>
    <cellStyle name="40% - Accent2 18 14" xfId="30718"/>
    <cellStyle name="40% - Accent2 18 15" xfId="30719"/>
    <cellStyle name="40% - Accent2 18 16" xfId="30720"/>
    <cellStyle name="40% - Accent2 18 2" xfId="30721"/>
    <cellStyle name="40% - Accent2 18 2 10" xfId="30722"/>
    <cellStyle name="40% - Accent2 18 2 11" xfId="30723"/>
    <cellStyle name="40% - Accent2 18 2 12" xfId="30724"/>
    <cellStyle name="40% - Accent2 18 2 13" xfId="30725"/>
    <cellStyle name="40% - Accent2 18 2 14" xfId="30726"/>
    <cellStyle name="40% - Accent2 18 2 15" xfId="30727"/>
    <cellStyle name="40% - Accent2 18 2 2" xfId="30728"/>
    <cellStyle name="40% - Accent2 18 2 2 2" xfId="30729"/>
    <cellStyle name="40% - Accent2 18 2 2 2 2" xfId="30730"/>
    <cellStyle name="40% - Accent2 18 2 2 3" xfId="30731"/>
    <cellStyle name="40% - Accent2 18 2 3" xfId="30732"/>
    <cellStyle name="40% - Accent2 18 2 3 2" xfId="30733"/>
    <cellStyle name="40% - Accent2 18 2 3 2 2" xfId="30734"/>
    <cellStyle name="40% - Accent2 18 2 3 3" xfId="30735"/>
    <cellStyle name="40% - Accent2 18 2 4" xfId="30736"/>
    <cellStyle name="40% - Accent2 18 2 4 2" xfId="30737"/>
    <cellStyle name="40% - Accent2 18 2 5" xfId="30738"/>
    <cellStyle name="40% - Accent2 18 2 6" xfId="30739"/>
    <cellStyle name="40% - Accent2 18 2 7" xfId="30740"/>
    <cellStyle name="40% - Accent2 18 2 8" xfId="30741"/>
    <cellStyle name="40% - Accent2 18 2 9" xfId="30742"/>
    <cellStyle name="40% - Accent2 18 2_PNF Disclosure Summary 063011" xfId="30743"/>
    <cellStyle name="40% - Accent2 18 3" xfId="30744"/>
    <cellStyle name="40% - Accent2 18 3 2" xfId="30745"/>
    <cellStyle name="40% - Accent2 18 3 2 2" xfId="30746"/>
    <cellStyle name="40% - Accent2 18 3 3" xfId="30747"/>
    <cellStyle name="40% - Accent2 18 4" xfId="30748"/>
    <cellStyle name="40% - Accent2 18 4 2" xfId="30749"/>
    <cellStyle name="40% - Accent2 18 4 2 2" xfId="30750"/>
    <cellStyle name="40% - Accent2 18 4 3" xfId="30751"/>
    <cellStyle name="40% - Accent2 18 5" xfId="30752"/>
    <cellStyle name="40% - Accent2 18 5 2" xfId="30753"/>
    <cellStyle name="40% - Accent2 18 6" xfId="30754"/>
    <cellStyle name="40% - Accent2 18 7" xfId="30755"/>
    <cellStyle name="40% - Accent2 18 8" xfId="30756"/>
    <cellStyle name="40% - Accent2 18 9" xfId="30757"/>
    <cellStyle name="40% - Accent2 18_PNF Disclosure Summary 063011" xfId="30758"/>
    <cellStyle name="40% - Accent2 19" xfId="30759"/>
    <cellStyle name="40% - Accent2 19 10" xfId="30760"/>
    <cellStyle name="40% - Accent2 19 11" xfId="30761"/>
    <cellStyle name="40% - Accent2 19 12" xfId="30762"/>
    <cellStyle name="40% - Accent2 19 13" xfId="30763"/>
    <cellStyle name="40% - Accent2 19 14" xfId="30764"/>
    <cellStyle name="40% - Accent2 19 15" xfId="30765"/>
    <cellStyle name="40% - Accent2 19 16" xfId="30766"/>
    <cellStyle name="40% - Accent2 19 2" xfId="30767"/>
    <cellStyle name="40% - Accent2 19 2 10" xfId="30768"/>
    <cellStyle name="40% - Accent2 19 2 11" xfId="30769"/>
    <cellStyle name="40% - Accent2 19 2 12" xfId="30770"/>
    <cellStyle name="40% - Accent2 19 2 13" xfId="30771"/>
    <cellStyle name="40% - Accent2 19 2 14" xfId="30772"/>
    <cellStyle name="40% - Accent2 19 2 15" xfId="30773"/>
    <cellStyle name="40% - Accent2 19 2 2" xfId="30774"/>
    <cellStyle name="40% - Accent2 19 2 2 2" xfId="30775"/>
    <cellStyle name="40% - Accent2 19 2 2 2 2" xfId="30776"/>
    <cellStyle name="40% - Accent2 19 2 2 3" xfId="30777"/>
    <cellStyle name="40% - Accent2 19 2 3" xfId="30778"/>
    <cellStyle name="40% - Accent2 19 2 3 2" xfId="30779"/>
    <cellStyle name="40% - Accent2 19 2 3 2 2" xfId="30780"/>
    <cellStyle name="40% - Accent2 19 2 3 3" xfId="30781"/>
    <cellStyle name="40% - Accent2 19 2 4" xfId="30782"/>
    <cellStyle name="40% - Accent2 19 2 4 2" xfId="30783"/>
    <cellStyle name="40% - Accent2 19 2 5" xfId="30784"/>
    <cellStyle name="40% - Accent2 19 2 6" xfId="30785"/>
    <cellStyle name="40% - Accent2 19 2 7" xfId="30786"/>
    <cellStyle name="40% - Accent2 19 2 8" xfId="30787"/>
    <cellStyle name="40% - Accent2 19 2 9" xfId="30788"/>
    <cellStyle name="40% - Accent2 19 2_PNF Disclosure Summary 063011" xfId="30789"/>
    <cellStyle name="40% - Accent2 19 3" xfId="30790"/>
    <cellStyle name="40% - Accent2 19 3 2" xfId="30791"/>
    <cellStyle name="40% - Accent2 19 3 2 2" xfId="30792"/>
    <cellStyle name="40% - Accent2 19 3 3" xfId="30793"/>
    <cellStyle name="40% - Accent2 19 4" xfId="30794"/>
    <cellStyle name="40% - Accent2 19 4 2" xfId="30795"/>
    <cellStyle name="40% - Accent2 19 4 2 2" xfId="30796"/>
    <cellStyle name="40% - Accent2 19 4 3" xfId="30797"/>
    <cellStyle name="40% - Accent2 19 5" xfId="30798"/>
    <cellStyle name="40% - Accent2 19 5 2" xfId="30799"/>
    <cellStyle name="40% - Accent2 19 6" xfId="30800"/>
    <cellStyle name="40% - Accent2 19 7" xfId="30801"/>
    <cellStyle name="40% - Accent2 19 8" xfId="30802"/>
    <cellStyle name="40% - Accent2 19 9" xfId="30803"/>
    <cellStyle name="40% - Accent2 19_PNF Disclosure Summary 063011" xfId="30804"/>
    <cellStyle name="40% - Accent2 2" xfId="30805"/>
    <cellStyle name="40% - Accent2 2 10" xfId="30806"/>
    <cellStyle name="40% - Accent2 2 10 2" xfId="30807"/>
    <cellStyle name="40% - Accent2 2 10 2 2" xfId="30808"/>
    <cellStyle name="40% - Accent2 2 10 3" xfId="30809"/>
    <cellStyle name="40% - Accent2 2 11" xfId="30810"/>
    <cellStyle name="40% - Accent2 2 11 2" xfId="30811"/>
    <cellStyle name="40% - Accent2 2 12" xfId="30812"/>
    <cellStyle name="40% - Accent2 2 13" xfId="30813"/>
    <cellStyle name="40% - Accent2 2 14" xfId="30814"/>
    <cellStyle name="40% - Accent2 2 15" xfId="30815"/>
    <cellStyle name="40% - Accent2 2 16" xfId="30816"/>
    <cellStyle name="40% - Accent2 2 17" xfId="30817"/>
    <cellStyle name="40% - Accent2 2 18" xfId="30818"/>
    <cellStyle name="40% - Accent2 2 19" xfId="30819"/>
    <cellStyle name="40% - Accent2 2 2" xfId="30820"/>
    <cellStyle name="40% - Accent2 2 2 10" xfId="30821"/>
    <cellStyle name="40% - Accent2 2 2 11" xfId="30822"/>
    <cellStyle name="40% - Accent2 2 2 12" xfId="30823"/>
    <cellStyle name="40% - Accent2 2 2 13" xfId="30824"/>
    <cellStyle name="40% - Accent2 2 2 14" xfId="30825"/>
    <cellStyle name="40% - Accent2 2 2 15" xfId="30826"/>
    <cellStyle name="40% - Accent2 2 2 16" xfId="30827"/>
    <cellStyle name="40% - Accent2 2 2 2" xfId="30828"/>
    <cellStyle name="40% - Accent2 2 2 2 10" xfId="30829"/>
    <cellStyle name="40% - Accent2 2 2 2 11" xfId="30830"/>
    <cellStyle name="40% - Accent2 2 2 2 12" xfId="30831"/>
    <cellStyle name="40% - Accent2 2 2 2 13" xfId="30832"/>
    <cellStyle name="40% - Accent2 2 2 2 14" xfId="30833"/>
    <cellStyle name="40% - Accent2 2 2 2 15" xfId="30834"/>
    <cellStyle name="40% - Accent2 2 2 2 2" xfId="30835"/>
    <cellStyle name="40% - Accent2 2 2 2 2 2" xfId="30836"/>
    <cellStyle name="40% - Accent2 2 2 2 2 2 2" xfId="30837"/>
    <cellStyle name="40% - Accent2 2 2 2 2 3" xfId="30838"/>
    <cellStyle name="40% - Accent2 2 2 2 3" xfId="30839"/>
    <cellStyle name="40% - Accent2 2 2 2 3 2" xfId="30840"/>
    <cellStyle name="40% - Accent2 2 2 2 3 2 2" xfId="30841"/>
    <cellStyle name="40% - Accent2 2 2 2 3 3" xfId="30842"/>
    <cellStyle name="40% - Accent2 2 2 2 4" xfId="30843"/>
    <cellStyle name="40% - Accent2 2 2 2 4 2" xfId="30844"/>
    <cellStyle name="40% - Accent2 2 2 2 5" xfId="30845"/>
    <cellStyle name="40% - Accent2 2 2 2 6" xfId="30846"/>
    <cellStyle name="40% - Accent2 2 2 2 7" xfId="30847"/>
    <cellStyle name="40% - Accent2 2 2 2 8" xfId="30848"/>
    <cellStyle name="40% - Accent2 2 2 2 9" xfId="30849"/>
    <cellStyle name="40% - Accent2 2 2 2_PNF Disclosure Summary 063011" xfId="30850"/>
    <cellStyle name="40% - Accent2 2 2 3" xfId="30851"/>
    <cellStyle name="40% - Accent2 2 2 3 2" xfId="30852"/>
    <cellStyle name="40% - Accent2 2 2 3 2 2" xfId="30853"/>
    <cellStyle name="40% - Accent2 2 2 3 3" xfId="30854"/>
    <cellStyle name="40% - Accent2 2 2 4" xfId="30855"/>
    <cellStyle name="40% - Accent2 2 2 4 2" xfId="30856"/>
    <cellStyle name="40% - Accent2 2 2 4 2 2" xfId="30857"/>
    <cellStyle name="40% - Accent2 2 2 4 3" xfId="30858"/>
    <cellStyle name="40% - Accent2 2 2 5" xfId="30859"/>
    <cellStyle name="40% - Accent2 2 2 5 2" xfId="30860"/>
    <cellStyle name="40% - Accent2 2 2 6" xfId="30861"/>
    <cellStyle name="40% - Accent2 2 2 7" xfId="30862"/>
    <cellStyle name="40% - Accent2 2 2 8" xfId="30863"/>
    <cellStyle name="40% - Accent2 2 2 9" xfId="30864"/>
    <cellStyle name="40% - Accent2 2 2_PNF Disclosure Summary 063011" xfId="30865"/>
    <cellStyle name="40% - Accent2 2 20" xfId="30866"/>
    <cellStyle name="40% - Accent2 2 21" xfId="30867"/>
    <cellStyle name="40% - Accent2 2 22" xfId="30868"/>
    <cellStyle name="40% - Accent2 2 3" xfId="30869"/>
    <cellStyle name="40% - Accent2 2 3 10" xfId="30870"/>
    <cellStyle name="40% - Accent2 2 3 11" xfId="30871"/>
    <cellStyle name="40% - Accent2 2 3 12" xfId="30872"/>
    <cellStyle name="40% - Accent2 2 3 13" xfId="30873"/>
    <cellStyle name="40% - Accent2 2 3 14" xfId="30874"/>
    <cellStyle name="40% - Accent2 2 3 15" xfId="30875"/>
    <cellStyle name="40% - Accent2 2 3 16" xfId="30876"/>
    <cellStyle name="40% - Accent2 2 3 2" xfId="30877"/>
    <cellStyle name="40% - Accent2 2 3 2 10" xfId="30878"/>
    <cellStyle name="40% - Accent2 2 3 2 11" xfId="30879"/>
    <cellStyle name="40% - Accent2 2 3 2 12" xfId="30880"/>
    <cellStyle name="40% - Accent2 2 3 2 13" xfId="30881"/>
    <cellStyle name="40% - Accent2 2 3 2 14" xfId="30882"/>
    <cellStyle name="40% - Accent2 2 3 2 15" xfId="30883"/>
    <cellStyle name="40% - Accent2 2 3 2 2" xfId="30884"/>
    <cellStyle name="40% - Accent2 2 3 2 2 2" xfId="30885"/>
    <cellStyle name="40% - Accent2 2 3 2 2 2 2" xfId="30886"/>
    <cellStyle name="40% - Accent2 2 3 2 2 3" xfId="30887"/>
    <cellStyle name="40% - Accent2 2 3 2 3" xfId="30888"/>
    <cellStyle name="40% - Accent2 2 3 2 3 2" xfId="30889"/>
    <cellStyle name="40% - Accent2 2 3 2 3 2 2" xfId="30890"/>
    <cellStyle name="40% - Accent2 2 3 2 3 3" xfId="30891"/>
    <cellStyle name="40% - Accent2 2 3 2 4" xfId="30892"/>
    <cellStyle name="40% - Accent2 2 3 2 4 2" xfId="30893"/>
    <cellStyle name="40% - Accent2 2 3 2 5" xfId="30894"/>
    <cellStyle name="40% - Accent2 2 3 2 6" xfId="30895"/>
    <cellStyle name="40% - Accent2 2 3 2 7" xfId="30896"/>
    <cellStyle name="40% - Accent2 2 3 2 8" xfId="30897"/>
    <cellStyle name="40% - Accent2 2 3 2 9" xfId="30898"/>
    <cellStyle name="40% - Accent2 2 3 2_PNF Disclosure Summary 063011" xfId="30899"/>
    <cellStyle name="40% - Accent2 2 3 3" xfId="30900"/>
    <cellStyle name="40% - Accent2 2 3 3 2" xfId="30901"/>
    <cellStyle name="40% - Accent2 2 3 3 2 2" xfId="30902"/>
    <cellStyle name="40% - Accent2 2 3 3 3" xfId="30903"/>
    <cellStyle name="40% - Accent2 2 3 4" xfId="30904"/>
    <cellStyle name="40% - Accent2 2 3 4 2" xfId="30905"/>
    <cellStyle name="40% - Accent2 2 3 4 2 2" xfId="30906"/>
    <cellStyle name="40% - Accent2 2 3 4 3" xfId="30907"/>
    <cellStyle name="40% - Accent2 2 3 5" xfId="30908"/>
    <cellStyle name="40% - Accent2 2 3 5 2" xfId="30909"/>
    <cellStyle name="40% - Accent2 2 3 6" xfId="30910"/>
    <cellStyle name="40% - Accent2 2 3 7" xfId="30911"/>
    <cellStyle name="40% - Accent2 2 3 8" xfId="30912"/>
    <cellStyle name="40% - Accent2 2 3 9" xfId="30913"/>
    <cellStyle name="40% - Accent2 2 3_PNF Disclosure Summary 063011" xfId="30914"/>
    <cellStyle name="40% - Accent2 2 4" xfId="30915"/>
    <cellStyle name="40% - Accent2 2 4 10" xfId="30916"/>
    <cellStyle name="40% - Accent2 2 4 11" xfId="30917"/>
    <cellStyle name="40% - Accent2 2 4 12" xfId="30918"/>
    <cellStyle name="40% - Accent2 2 4 13" xfId="30919"/>
    <cellStyle name="40% - Accent2 2 4 14" xfId="30920"/>
    <cellStyle name="40% - Accent2 2 4 15" xfId="30921"/>
    <cellStyle name="40% - Accent2 2 4 16" xfId="30922"/>
    <cellStyle name="40% - Accent2 2 4 2" xfId="30923"/>
    <cellStyle name="40% - Accent2 2 4 2 10" xfId="30924"/>
    <cellStyle name="40% - Accent2 2 4 2 11" xfId="30925"/>
    <cellStyle name="40% - Accent2 2 4 2 12" xfId="30926"/>
    <cellStyle name="40% - Accent2 2 4 2 13" xfId="30927"/>
    <cellStyle name="40% - Accent2 2 4 2 14" xfId="30928"/>
    <cellStyle name="40% - Accent2 2 4 2 15" xfId="30929"/>
    <cellStyle name="40% - Accent2 2 4 2 2" xfId="30930"/>
    <cellStyle name="40% - Accent2 2 4 2 2 2" xfId="30931"/>
    <cellStyle name="40% - Accent2 2 4 2 2 2 2" xfId="30932"/>
    <cellStyle name="40% - Accent2 2 4 2 2 3" xfId="30933"/>
    <cellStyle name="40% - Accent2 2 4 2 3" xfId="30934"/>
    <cellStyle name="40% - Accent2 2 4 2 3 2" xfId="30935"/>
    <cellStyle name="40% - Accent2 2 4 2 3 2 2" xfId="30936"/>
    <cellStyle name="40% - Accent2 2 4 2 3 3" xfId="30937"/>
    <cellStyle name="40% - Accent2 2 4 2 4" xfId="30938"/>
    <cellStyle name="40% - Accent2 2 4 2 4 2" xfId="30939"/>
    <cellStyle name="40% - Accent2 2 4 2 5" xfId="30940"/>
    <cellStyle name="40% - Accent2 2 4 2 6" xfId="30941"/>
    <cellStyle name="40% - Accent2 2 4 2 7" xfId="30942"/>
    <cellStyle name="40% - Accent2 2 4 2 8" xfId="30943"/>
    <cellStyle name="40% - Accent2 2 4 2 9" xfId="30944"/>
    <cellStyle name="40% - Accent2 2 4 2_PNF Disclosure Summary 063011" xfId="30945"/>
    <cellStyle name="40% - Accent2 2 4 3" xfId="30946"/>
    <cellStyle name="40% - Accent2 2 4 3 2" xfId="30947"/>
    <cellStyle name="40% - Accent2 2 4 3 2 2" xfId="30948"/>
    <cellStyle name="40% - Accent2 2 4 3 3" xfId="30949"/>
    <cellStyle name="40% - Accent2 2 4 4" xfId="30950"/>
    <cellStyle name="40% - Accent2 2 4 4 2" xfId="30951"/>
    <cellStyle name="40% - Accent2 2 4 4 2 2" xfId="30952"/>
    <cellStyle name="40% - Accent2 2 4 4 3" xfId="30953"/>
    <cellStyle name="40% - Accent2 2 4 5" xfId="30954"/>
    <cellStyle name="40% - Accent2 2 4 5 2" xfId="30955"/>
    <cellStyle name="40% - Accent2 2 4 6" xfId="30956"/>
    <cellStyle name="40% - Accent2 2 4 7" xfId="30957"/>
    <cellStyle name="40% - Accent2 2 4 8" xfId="30958"/>
    <cellStyle name="40% - Accent2 2 4 9" xfId="30959"/>
    <cellStyle name="40% - Accent2 2 4_PNF Disclosure Summary 063011" xfId="30960"/>
    <cellStyle name="40% - Accent2 2 5" xfId="30961"/>
    <cellStyle name="40% - Accent2 2 5 10" xfId="30962"/>
    <cellStyle name="40% - Accent2 2 5 11" xfId="30963"/>
    <cellStyle name="40% - Accent2 2 5 12" xfId="30964"/>
    <cellStyle name="40% - Accent2 2 5 13" xfId="30965"/>
    <cellStyle name="40% - Accent2 2 5 14" xfId="30966"/>
    <cellStyle name="40% - Accent2 2 5 15" xfId="30967"/>
    <cellStyle name="40% - Accent2 2 5 16" xfId="30968"/>
    <cellStyle name="40% - Accent2 2 5 2" xfId="30969"/>
    <cellStyle name="40% - Accent2 2 5 2 10" xfId="30970"/>
    <cellStyle name="40% - Accent2 2 5 2 11" xfId="30971"/>
    <cellStyle name="40% - Accent2 2 5 2 12" xfId="30972"/>
    <cellStyle name="40% - Accent2 2 5 2 13" xfId="30973"/>
    <cellStyle name="40% - Accent2 2 5 2 14" xfId="30974"/>
    <cellStyle name="40% - Accent2 2 5 2 15" xfId="30975"/>
    <cellStyle name="40% - Accent2 2 5 2 2" xfId="30976"/>
    <cellStyle name="40% - Accent2 2 5 2 2 2" xfId="30977"/>
    <cellStyle name="40% - Accent2 2 5 2 2 2 2" xfId="30978"/>
    <cellStyle name="40% - Accent2 2 5 2 2 3" xfId="30979"/>
    <cellStyle name="40% - Accent2 2 5 2 3" xfId="30980"/>
    <cellStyle name="40% - Accent2 2 5 2 3 2" xfId="30981"/>
    <cellStyle name="40% - Accent2 2 5 2 3 2 2" xfId="30982"/>
    <cellStyle name="40% - Accent2 2 5 2 3 3" xfId="30983"/>
    <cellStyle name="40% - Accent2 2 5 2 4" xfId="30984"/>
    <cellStyle name="40% - Accent2 2 5 2 4 2" xfId="30985"/>
    <cellStyle name="40% - Accent2 2 5 2 5" xfId="30986"/>
    <cellStyle name="40% - Accent2 2 5 2 6" xfId="30987"/>
    <cellStyle name="40% - Accent2 2 5 2 7" xfId="30988"/>
    <cellStyle name="40% - Accent2 2 5 2 8" xfId="30989"/>
    <cellStyle name="40% - Accent2 2 5 2 9" xfId="30990"/>
    <cellStyle name="40% - Accent2 2 5 2_PNF Disclosure Summary 063011" xfId="30991"/>
    <cellStyle name="40% - Accent2 2 5 3" xfId="30992"/>
    <cellStyle name="40% - Accent2 2 5 3 2" xfId="30993"/>
    <cellStyle name="40% - Accent2 2 5 3 2 2" xfId="30994"/>
    <cellStyle name="40% - Accent2 2 5 3 3" xfId="30995"/>
    <cellStyle name="40% - Accent2 2 5 4" xfId="30996"/>
    <cellStyle name="40% - Accent2 2 5 4 2" xfId="30997"/>
    <cellStyle name="40% - Accent2 2 5 4 2 2" xfId="30998"/>
    <cellStyle name="40% - Accent2 2 5 4 3" xfId="30999"/>
    <cellStyle name="40% - Accent2 2 5 5" xfId="31000"/>
    <cellStyle name="40% - Accent2 2 5 5 2" xfId="31001"/>
    <cellStyle name="40% - Accent2 2 5 6" xfId="31002"/>
    <cellStyle name="40% - Accent2 2 5 7" xfId="31003"/>
    <cellStyle name="40% - Accent2 2 5 8" xfId="31004"/>
    <cellStyle name="40% - Accent2 2 5 9" xfId="31005"/>
    <cellStyle name="40% - Accent2 2 5_PNF Disclosure Summary 063011" xfId="31006"/>
    <cellStyle name="40% - Accent2 2 6" xfId="31007"/>
    <cellStyle name="40% - Accent2 2 6 10" xfId="31008"/>
    <cellStyle name="40% - Accent2 2 6 11" xfId="31009"/>
    <cellStyle name="40% - Accent2 2 6 12" xfId="31010"/>
    <cellStyle name="40% - Accent2 2 6 13" xfId="31011"/>
    <cellStyle name="40% - Accent2 2 6 14" xfId="31012"/>
    <cellStyle name="40% - Accent2 2 6 15" xfId="31013"/>
    <cellStyle name="40% - Accent2 2 6 16" xfId="31014"/>
    <cellStyle name="40% - Accent2 2 6 2" xfId="31015"/>
    <cellStyle name="40% - Accent2 2 6 2 10" xfId="31016"/>
    <cellStyle name="40% - Accent2 2 6 2 11" xfId="31017"/>
    <cellStyle name="40% - Accent2 2 6 2 12" xfId="31018"/>
    <cellStyle name="40% - Accent2 2 6 2 13" xfId="31019"/>
    <cellStyle name="40% - Accent2 2 6 2 14" xfId="31020"/>
    <cellStyle name="40% - Accent2 2 6 2 15" xfId="31021"/>
    <cellStyle name="40% - Accent2 2 6 2 2" xfId="31022"/>
    <cellStyle name="40% - Accent2 2 6 2 2 2" xfId="31023"/>
    <cellStyle name="40% - Accent2 2 6 2 2 2 2" xfId="31024"/>
    <cellStyle name="40% - Accent2 2 6 2 2 3" xfId="31025"/>
    <cellStyle name="40% - Accent2 2 6 2 3" xfId="31026"/>
    <cellStyle name="40% - Accent2 2 6 2 3 2" xfId="31027"/>
    <cellStyle name="40% - Accent2 2 6 2 3 2 2" xfId="31028"/>
    <cellStyle name="40% - Accent2 2 6 2 3 3" xfId="31029"/>
    <cellStyle name="40% - Accent2 2 6 2 4" xfId="31030"/>
    <cellStyle name="40% - Accent2 2 6 2 4 2" xfId="31031"/>
    <cellStyle name="40% - Accent2 2 6 2 5" xfId="31032"/>
    <cellStyle name="40% - Accent2 2 6 2 6" xfId="31033"/>
    <cellStyle name="40% - Accent2 2 6 2 7" xfId="31034"/>
    <cellStyle name="40% - Accent2 2 6 2 8" xfId="31035"/>
    <cellStyle name="40% - Accent2 2 6 2 9" xfId="31036"/>
    <cellStyle name="40% - Accent2 2 6 2_PNF Disclosure Summary 063011" xfId="31037"/>
    <cellStyle name="40% - Accent2 2 6 3" xfId="31038"/>
    <cellStyle name="40% - Accent2 2 6 3 2" xfId="31039"/>
    <cellStyle name="40% - Accent2 2 6 3 2 2" xfId="31040"/>
    <cellStyle name="40% - Accent2 2 6 3 3" xfId="31041"/>
    <cellStyle name="40% - Accent2 2 6 4" xfId="31042"/>
    <cellStyle name="40% - Accent2 2 6 4 2" xfId="31043"/>
    <cellStyle name="40% - Accent2 2 6 4 2 2" xfId="31044"/>
    <cellStyle name="40% - Accent2 2 6 4 3" xfId="31045"/>
    <cellStyle name="40% - Accent2 2 6 5" xfId="31046"/>
    <cellStyle name="40% - Accent2 2 6 5 2" xfId="31047"/>
    <cellStyle name="40% - Accent2 2 6 6" xfId="31048"/>
    <cellStyle name="40% - Accent2 2 6 7" xfId="31049"/>
    <cellStyle name="40% - Accent2 2 6 8" xfId="31050"/>
    <cellStyle name="40% - Accent2 2 6 9" xfId="31051"/>
    <cellStyle name="40% - Accent2 2 6_PNF Disclosure Summary 063011" xfId="31052"/>
    <cellStyle name="40% - Accent2 2 7" xfId="31053"/>
    <cellStyle name="40% - Accent2 2 7 10" xfId="31054"/>
    <cellStyle name="40% - Accent2 2 7 11" xfId="31055"/>
    <cellStyle name="40% - Accent2 2 7 12" xfId="31056"/>
    <cellStyle name="40% - Accent2 2 7 13" xfId="31057"/>
    <cellStyle name="40% - Accent2 2 7 14" xfId="31058"/>
    <cellStyle name="40% - Accent2 2 7 15" xfId="31059"/>
    <cellStyle name="40% - Accent2 2 7 16" xfId="31060"/>
    <cellStyle name="40% - Accent2 2 7 2" xfId="31061"/>
    <cellStyle name="40% - Accent2 2 7 2 10" xfId="31062"/>
    <cellStyle name="40% - Accent2 2 7 2 11" xfId="31063"/>
    <cellStyle name="40% - Accent2 2 7 2 12" xfId="31064"/>
    <cellStyle name="40% - Accent2 2 7 2 13" xfId="31065"/>
    <cellStyle name="40% - Accent2 2 7 2 14" xfId="31066"/>
    <cellStyle name="40% - Accent2 2 7 2 15" xfId="31067"/>
    <cellStyle name="40% - Accent2 2 7 2 2" xfId="31068"/>
    <cellStyle name="40% - Accent2 2 7 2 2 2" xfId="31069"/>
    <cellStyle name="40% - Accent2 2 7 2 2 2 2" xfId="31070"/>
    <cellStyle name="40% - Accent2 2 7 2 2 3" xfId="31071"/>
    <cellStyle name="40% - Accent2 2 7 2 3" xfId="31072"/>
    <cellStyle name="40% - Accent2 2 7 2 3 2" xfId="31073"/>
    <cellStyle name="40% - Accent2 2 7 2 3 2 2" xfId="31074"/>
    <cellStyle name="40% - Accent2 2 7 2 3 3" xfId="31075"/>
    <cellStyle name="40% - Accent2 2 7 2 4" xfId="31076"/>
    <cellStyle name="40% - Accent2 2 7 2 4 2" xfId="31077"/>
    <cellStyle name="40% - Accent2 2 7 2 5" xfId="31078"/>
    <cellStyle name="40% - Accent2 2 7 2 6" xfId="31079"/>
    <cellStyle name="40% - Accent2 2 7 2 7" xfId="31080"/>
    <cellStyle name="40% - Accent2 2 7 2 8" xfId="31081"/>
    <cellStyle name="40% - Accent2 2 7 2 9" xfId="31082"/>
    <cellStyle name="40% - Accent2 2 7 2_PNF Disclosure Summary 063011" xfId="31083"/>
    <cellStyle name="40% - Accent2 2 7 3" xfId="31084"/>
    <cellStyle name="40% - Accent2 2 7 3 2" xfId="31085"/>
    <cellStyle name="40% - Accent2 2 7 3 2 2" xfId="31086"/>
    <cellStyle name="40% - Accent2 2 7 3 3" xfId="31087"/>
    <cellStyle name="40% - Accent2 2 7 4" xfId="31088"/>
    <cellStyle name="40% - Accent2 2 7 4 2" xfId="31089"/>
    <cellStyle name="40% - Accent2 2 7 4 2 2" xfId="31090"/>
    <cellStyle name="40% - Accent2 2 7 4 3" xfId="31091"/>
    <cellStyle name="40% - Accent2 2 7 5" xfId="31092"/>
    <cellStyle name="40% - Accent2 2 7 5 2" xfId="31093"/>
    <cellStyle name="40% - Accent2 2 7 6" xfId="31094"/>
    <cellStyle name="40% - Accent2 2 7 7" xfId="31095"/>
    <cellStyle name="40% - Accent2 2 7 8" xfId="31096"/>
    <cellStyle name="40% - Accent2 2 7 9" xfId="31097"/>
    <cellStyle name="40% - Accent2 2 7_PNF Disclosure Summary 063011" xfId="31098"/>
    <cellStyle name="40% - Accent2 2 8" xfId="31099"/>
    <cellStyle name="40% - Accent2 2 8 10" xfId="31100"/>
    <cellStyle name="40% - Accent2 2 8 11" xfId="31101"/>
    <cellStyle name="40% - Accent2 2 8 12" xfId="31102"/>
    <cellStyle name="40% - Accent2 2 8 13" xfId="31103"/>
    <cellStyle name="40% - Accent2 2 8 14" xfId="31104"/>
    <cellStyle name="40% - Accent2 2 8 15" xfId="31105"/>
    <cellStyle name="40% - Accent2 2 8 2" xfId="31106"/>
    <cellStyle name="40% - Accent2 2 8 2 2" xfId="31107"/>
    <cellStyle name="40% - Accent2 2 8 2 2 2" xfId="31108"/>
    <cellStyle name="40% - Accent2 2 8 2 3" xfId="31109"/>
    <cellStyle name="40% - Accent2 2 8 3" xfId="31110"/>
    <cellStyle name="40% - Accent2 2 8 3 2" xfId="31111"/>
    <cellStyle name="40% - Accent2 2 8 3 2 2" xfId="31112"/>
    <cellStyle name="40% - Accent2 2 8 3 3" xfId="31113"/>
    <cellStyle name="40% - Accent2 2 8 4" xfId="31114"/>
    <cellStyle name="40% - Accent2 2 8 4 2" xfId="31115"/>
    <cellStyle name="40% - Accent2 2 8 5" xfId="31116"/>
    <cellStyle name="40% - Accent2 2 8 6" xfId="31117"/>
    <cellStyle name="40% - Accent2 2 8 7" xfId="31118"/>
    <cellStyle name="40% - Accent2 2 8 8" xfId="31119"/>
    <cellStyle name="40% - Accent2 2 8 9" xfId="31120"/>
    <cellStyle name="40% - Accent2 2 8_PNF Disclosure Summary 063011" xfId="31121"/>
    <cellStyle name="40% - Accent2 2 9" xfId="31122"/>
    <cellStyle name="40% - Accent2 2 9 2" xfId="31123"/>
    <cellStyle name="40% - Accent2 2 9 2 2" xfId="31124"/>
    <cellStyle name="40% - Accent2 2 9 3" xfId="31125"/>
    <cellStyle name="40% - Accent2 2_PNF Disclosure Summary 063011" xfId="31126"/>
    <cellStyle name="40% - Accent2 20" xfId="31127"/>
    <cellStyle name="40% - Accent2 20 10" xfId="31128"/>
    <cellStyle name="40% - Accent2 20 11" xfId="31129"/>
    <cellStyle name="40% - Accent2 20 12" xfId="31130"/>
    <cellStyle name="40% - Accent2 20 13" xfId="31131"/>
    <cellStyle name="40% - Accent2 20 14" xfId="31132"/>
    <cellStyle name="40% - Accent2 20 15" xfId="31133"/>
    <cellStyle name="40% - Accent2 20 2" xfId="31134"/>
    <cellStyle name="40% - Accent2 20 2 2" xfId="31135"/>
    <cellStyle name="40% - Accent2 20 2 2 2" xfId="31136"/>
    <cellStyle name="40% - Accent2 20 2 3" xfId="31137"/>
    <cellStyle name="40% - Accent2 20 3" xfId="31138"/>
    <cellStyle name="40% - Accent2 20 3 2" xfId="31139"/>
    <cellStyle name="40% - Accent2 20 3 2 2" xfId="31140"/>
    <cellStyle name="40% - Accent2 20 3 3" xfId="31141"/>
    <cellStyle name="40% - Accent2 20 4" xfId="31142"/>
    <cellStyle name="40% - Accent2 20 4 2" xfId="31143"/>
    <cellStyle name="40% - Accent2 20 5" xfId="31144"/>
    <cellStyle name="40% - Accent2 20 6" xfId="31145"/>
    <cellStyle name="40% - Accent2 20 7" xfId="31146"/>
    <cellStyle name="40% - Accent2 20 8" xfId="31147"/>
    <cellStyle name="40% - Accent2 20 9" xfId="31148"/>
    <cellStyle name="40% - Accent2 20_PNF Disclosure Summary 063011" xfId="31149"/>
    <cellStyle name="40% - Accent2 21" xfId="31150"/>
    <cellStyle name="40% - Accent2 21 2" xfId="31151"/>
    <cellStyle name="40% - Accent2 22" xfId="31152"/>
    <cellStyle name="40% - Accent2 23" xfId="31153"/>
    <cellStyle name="40% - Accent2 24" xfId="31154"/>
    <cellStyle name="40% - Accent2 25" xfId="31155"/>
    <cellStyle name="40% - Accent2 26" xfId="31156"/>
    <cellStyle name="40% - Accent2 27" xfId="31157"/>
    <cellStyle name="40% - Accent2 28" xfId="31158"/>
    <cellStyle name="40% - Accent2 29" xfId="31159"/>
    <cellStyle name="40% - Accent2 3" xfId="31160"/>
    <cellStyle name="40% - Accent2 3 10" xfId="31161"/>
    <cellStyle name="40% - Accent2 3 10 2" xfId="31162"/>
    <cellStyle name="40% - Accent2 3 10 2 2" xfId="31163"/>
    <cellStyle name="40% - Accent2 3 10 3" xfId="31164"/>
    <cellStyle name="40% - Accent2 3 11" xfId="31165"/>
    <cellStyle name="40% - Accent2 3 11 2" xfId="31166"/>
    <cellStyle name="40% - Accent2 3 12" xfId="31167"/>
    <cellStyle name="40% - Accent2 3 13" xfId="31168"/>
    <cellStyle name="40% - Accent2 3 14" xfId="31169"/>
    <cellStyle name="40% - Accent2 3 15" xfId="31170"/>
    <cellStyle name="40% - Accent2 3 16" xfId="31171"/>
    <cellStyle name="40% - Accent2 3 17" xfId="31172"/>
    <cellStyle name="40% - Accent2 3 18" xfId="31173"/>
    <cellStyle name="40% - Accent2 3 19" xfId="31174"/>
    <cellStyle name="40% - Accent2 3 2" xfId="31175"/>
    <cellStyle name="40% - Accent2 3 2 10" xfId="31176"/>
    <cellStyle name="40% - Accent2 3 2 11" xfId="31177"/>
    <cellStyle name="40% - Accent2 3 2 12" xfId="31178"/>
    <cellStyle name="40% - Accent2 3 2 13" xfId="31179"/>
    <cellStyle name="40% - Accent2 3 2 14" xfId="31180"/>
    <cellStyle name="40% - Accent2 3 2 15" xfId="31181"/>
    <cellStyle name="40% - Accent2 3 2 16" xfId="31182"/>
    <cellStyle name="40% - Accent2 3 2 2" xfId="31183"/>
    <cellStyle name="40% - Accent2 3 2 2 10" xfId="31184"/>
    <cellStyle name="40% - Accent2 3 2 2 11" xfId="31185"/>
    <cellStyle name="40% - Accent2 3 2 2 12" xfId="31186"/>
    <cellStyle name="40% - Accent2 3 2 2 13" xfId="31187"/>
    <cellStyle name="40% - Accent2 3 2 2 14" xfId="31188"/>
    <cellStyle name="40% - Accent2 3 2 2 15" xfId="31189"/>
    <cellStyle name="40% - Accent2 3 2 2 2" xfId="31190"/>
    <cellStyle name="40% - Accent2 3 2 2 2 2" xfId="31191"/>
    <cellStyle name="40% - Accent2 3 2 2 2 2 2" xfId="31192"/>
    <cellStyle name="40% - Accent2 3 2 2 2 3" xfId="31193"/>
    <cellStyle name="40% - Accent2 3 2 2 3" xfId="31194"/>
    <cellStyle name="40% - Accent2 3 2 2 3 2" xfId="31195"/>
    <cellStyle name="40% - Accent2 3 2 2 3 2 2" xfId="31196"/>
    <cellStyle name="40% - Accent2 3 2 2 3 3" xfId="31197"/>
    <cellStyle name="40% - Accent2 3 2 2 4" xfId="31198"/>
    <cellStyle name="40% - Accent2 3 2 2 4 2" xfId="31199"/>
    <cellStyle name="40% - Accent2 3 2 2 5" xfId="31200"/>
    <cellStyle name="40% - Accent2 3 2 2 6" xfId="31201"/>
    <cellStyle name="40% - Accent2 3 2 2 7" xfId="31202"/>
    <cellStyle name="40% - Accent2 3 2 2 8" xfId="31203"/>
    <cellStyle name="40% - Accent2 3 2 2 9" xfId="31204"/>
    <cellStyle name="40% - Accent2 3 2 2_PNF Disclosure Summary 063011" xfId="31205"/>
    <cellStyle name="40% - Accent2 3 2 3" xfId="31206"/>
    <cellStyle name="40% - Accent2 3 2 3 2" xfId="31207"/>
    <cellStyle name="40% - Accent2 3 2 3 2 2" xfId="31208"/>
    <cellStyle name="40% - Accent2 3 2 3 3" xfId="31209"/>
    <cellStyle name="40% - Accent2 3 2 4" xfId="31210"/>
    <cellStyle name="40% - Accent2 3 2 4 2" xfId="31211"/>
    <cellStyle name="40% - Accent2 3 2 4 2 2" xfId="31212"/>
    <cellStyle name="40% - Accent2 3 2 4 3" xfId="31213"/>
    <cellStyle name="40% - Accent2 3 2 5" xfId="31214"/>
    <cellStyle name="40% - Accent2 3 2 5 2" xfId="31215"/>
    <cellStyle name="40% - Accent2 3 2 6" xfId="31216"/>
    <cellStyle name="40% - Accent2 3 2 7" xfId="31217"/>
    <cellStyle name="40% - Accent2 3 2 8" xfId="31218"/>
    <cellStyle name="40% - Accent2 3 2 9" xfId="31219"/>
    <cellStyle name="40% - Accent2 3 2_PNF Disclosure Summary 063011" xfId="31220"/>
    <cellStyle name="40% - Accent2 3 20" xfId="31221"/>
    <cellStyle name="40% - Accent2 3 21" xfId="31222"/>
    <cellStyle name="40% - Accent2 3 22" xfId="31223"/>
    <cellStyle name="40% - Accent2 3 3" xfId="31224"/>
    <cellStyle name="40% - Accent2 3 3 10" xfId="31225"/>
    <cellStyle name="40% - Accent2 3 3 11" xfId="31226"/>
    <cellStyle name="40% - Accent2 3 3 12" xfId="31227"/>
    <cellStyle name="40% - Accent2 3 3 13" xfId="31228"/>
    <cellStyle name="40% - Accent2 3 3 14" xfId="31229"/>
    <cellStyle name="40% - Accent2 3 3 15" xfId="31230"/>
    <cellStyle name="40% - Accent2 3 3 16" xfId="31231"/>
    <cellStyle name="40% - Accent2 3 3 2" xfId="31232"/>
    <cellStyle name="40% - Accent2 3 3 2 10" xfId="31233"/>
    <cellStyle name="40% - Accent2 3 3 2 11" xfId="31234"/>
    <cellStyle name="40% - Accent2 3 3 2 12" xfId="31235"/>
    <cellStyle name="40% - Accent2 3 3 2 13" xfId="31236"/>
    <cellStyle name="40% - Accent2 3 3 2 14" xfId="31237"/>
    <cellStyle name="40% - Accent2 3 3 2 15" xfId="31238"/>
    <cellStyle name="40% - Accent2 3 3 2 2" xfId="31239"/>
    <cellStyle name="40% - Accent2 3 3 2 2 2" xfId="31240"/>
    <cellStyle name="40% - Accent2 3 3 2 2 2 2" xfId="31241"/>
    <cellStyle name="40% - Accent2 3 3 2 2 3" xfId="31242"/>
    <cellStyle name="40% - Accent2 3 3 2 3" xfId="31243"/>
    <cellStyle name="40% - Accent2 3 3 2 3 2" xfId="31244"/>
    <cellStyle name="40% - Accent2 3 3 2 3 2 2" xfId="31245"/>
    <cellStyle name="40% - Accent2 3 3 2 3 3" xfId="31246"/>
    <cellStyle name="40% - Accent2 3 3 2 4" xfId="31247"/>
    <cellStyle name="40% - Accent2 3 3 2 4 2" xfId="31248"/>
    <cellStyle name="40% - Accent2 3 3 2 5" xfId="31249"/>
    <cellStyle name="40% - Accent2 3 3 2 6" xfId="31250"/>
    <cellStyle name="40% - Accent2 3 3 2 7" xfId="31251"/>
    <cellStyle name="40% - Accent2 3 3 2 8" xfId="31252"/>
    <cellStyle name="40% - Accent2 3 3 2 9" xfId="31253"/>
    <cellStyle name="40% - Accent2 3 3 2_PNF Disclosure Summary 063011" xfId="31254"/>
    <cellStyle name="40% - Accent2 3 3 3" xfId="31255"/>
    <cellStyle name="40% - Accent2 3 3 3 2" xfId="31256"/>
    <cellStyle name="40% - Accent2 3 3 3 2 2" xfId="31257"/>
    <cellStyle name="40% - Accent2 3 3 3 3" xfId="31258"/>
    <cellStyle name="40% - Accent2 3 3 4" xfId="31259"/>
    <cellStyle name="40% - Accent2 3 3 4 2" xfId="31260"/>
    <cellStyle name="40% - Accent2 3 3 4 2 2" xfId="31261"/>
    <cellStyle name="40% - Accent2 3 3 4 3" xfId="31262"/>
    <cellStyle name="40% - Accent2 3 3 5" xfId="31263"/>
    <cellStyle name="40% - Accent2 3 3 5 2" xfId="31264"/>
    <cellStyle name="40% - Accent2 3 3 6" xfId="31265"/>
    <cellStyle name="40% - Accent2 3 3 7" xfId="31266"/>
    <cellStyle name="40% - Accent2 3 3 8" xfId="31267"/>
    <cellStyle name="40% - Accent2 3 3 9" xfId="31268"/>
    <cellStyle name="40% - Accent2 3 3_PNF Disclosure Summary 063011" xfId="31269"/>
    <cellStyle name="40% - Accent2 3 4" xfId="31270"/>
    <cellStyle name="40% - Accent2 3 4 10" xfId="31271"/>
    <cellStyle name="40% - Accent2 3 4 11" xfId="31272"/>
    <cellStyle name="40% - Accent2 3 4 12" xfId="31273"/>
    <cellStyle name="40% - Accent2 3 4 13" xfId="31274"/>
    <cellStyle name="40% - Accent2 3 4 14" xfId="31275"/>
    <cellStyle name="40% - Accent2 3 4 15" xfId="31276"/>
    <cellStyle name="40% - Accent2 3 4 16" xfId="31277"/>
    <cellStyle name="40% - Accent2 3 4 2" xfId="31278"/>
    <cellStyle name="40% - Accent2 3 4 2 10" xfId="31279"/>
    <cellStyle name="40% - Accent2 3 4 2 11" xfId="31280"/>
    <cellStyle name="40% - Accent2 3 4 2 12" xfId="31281"/>
    <cellStyle name="40% - Accent2 3 4 2 13" xfId="31282"/>
    <cellStyle name="40% - Accent2 3 4 2 14" xfId="31283"/>
    <cellStyle name="40% - Accent2 3 4 2 15" xfId="31284"/>
    <cellStyle name="40% - Accent2 3 4 2 2" xfId="31285"/>
    <cellStyle name="40% - Accent2 3 4 2 2 2" xfId="31286"/>
    <cellStyle name="40% - Accent2 3 4 2 2 2 2" xfId="31287"/>
    <cellStyle name="40% - Accent2 3 4 2 2 3" xfId="31288"/>
    <cellStyle name="40% - Accent2 3 4 2 3" xfId="31289"/>
    <cellStyle name="40% - Accent2 3 4 2 3 2" xfId="31290"/>
    <cellStyle name="40% - Accent2 3 4 2 3 2 2" xfId="31291"/>
    <cellStyle name="40% - Accent2 3 4 2 3 3" xfId="31292"/>
    <cellStyle name="40% - Accent2 3 4 2 4" xfId="31293"/>
    <cellStyle name="40% - Accent2 3 4 2 4 2" xfId="31294"/>
    <cellStyle name="40% - Accent2 3 4 2 5" xfId="31295"/>
    <cellStyle name="40% - Accent2 3 4 2 6" xfId="31296"/>
    <cellStyle name="40% - Accent2 3 4 2 7" xfId="31297"/>
    <cellStyle name="40% - Accent2 3 4 2 8" xfId="31298"/>
    <cellStyle name="40% - Accent2 3 4 2 9" xfId="31299"/>
    <cellStyle name="40% - Accent2 3 4 2_PNF Disclosure Summary 063011" xfId="31300"/>
    <cellStyle name="40% - Accent2 3 4 3" xfId="31301"/>
    <cellStyle name="40% - Accent2 3 4 3 2" xfId="31302"/>
    <cellStyle name="40% - Accent2 3 4 3 2 2" xfId="31303"/>
    <cellStyle name="40% - Accent2 3 4 3 3" xfId="31304"/>
    <cellStyle name="40% - Accent2 3 4 4" xfId="31305"/>
    <cellStyle name="40% - Accent2 3 4 4 2" xfId="31306"/>
    <cellStyle name="40% - Accent2 3 4 4 2 2" xfId="31307"/>
    <cellStyle name="40% - Accent2 3 4 4 3" xfId="31308"/>
    <cellStyle name="40% - Accent2 3 4 5" xfId="31309"/>
    <cellStyle name="40% - Accent2 3 4 5 2" xfId="31310"/>
    <cellStyle name="40% - Accent2 3 4 6" xfId="31311"/>
    <cellStyle name="40% - Accent2 3 4 7" xfId="31312"/>
    <cellStyle name="40% - Accent2 3 4 8" xfId="31313"/>
    <cellStyle name="40% - Accent2 3 4 9" xfId="31314"/>
    <cellStyle name="40% - Accent2 3 4_PNF Disclosure Summary 063011" xfId="31315"/>
    <cellStyle name="40% - Accent2 3 5" xfId="31316"/>
    <cellStyle name="40% - Accent2 3 5 10" xfId="31317"/>
    <cellStyle name="40% - Accent2 3 5 11" xfId="31318"/>
    <cellStyle name="40% - Accent2 3 5 12" xfId="31319"/>
    <cellStyle name="40% - Accent2 3 5 13" xfId="31320"/>
    <cellStyle name="40% - Accent2 3 5 14" xfId="31321"/>
    <cellStyle name="40% - Accent2 3 5 15" xfId="31322"/>
    <cellStyle name="40% - Accent2 3 5 16" xfId="31323"/>
    <cellStyle name="40% - Accent2 3 5 2" xfId="31324"/>
    <cellStyle name="40% - Accent2 3 5 2 10" xfId="31325"/>
    <cellStyle name="40% - Accent2 3 5 2 11" xfId="31326"/>
    <cellStyle name="40% - Accent2 3 5 2 12" xfId="31327"/>
    <cellStyle name="40% - Accent2 3 5 2 13" xfId="31328"/>
    <cellStyle name="40% - Accent2 3 5 2 14" xfId="31329"/>
    <cellStyle name="40% - Accent2 3 5 2 15" xfId="31330"/>
    <cellStyle name="40% - Accent2 3 5 2 2" xfId="31331"/>
    <cellStyle name="40% - Accent2 3 5 2 2 2" xfId="31332"/>
    <cellStyle name="40% - Accent2 3 5 2 2 2 2" xfId="31333"/>
    <cellStyle name="40% - Accent2 3 5 2 2 3" xfId="31334"/>
    <cellStyle name="40% - Accent2 3 5 2 3" xfId="31335"/>
    <cellStyle name="40% - Accent2 3 5 2 3 2" xfId="31336"/>
    <cellStyle name="40% - Accent2 3 5 2 3 2 2" xfId="31337"/>
    <cellStyle name="40% - Accent2 3 5 2 3 3" xfId="31338"/>
    <cellStyle name="40% - Accent2 3 5 2 4" xfId="31339"/>
    <cellStyle name="40% - Accent2 3 5 2 4 2" xfId="31340"/>
    <cellStyle name="40% - Accent2 3 5 2 5" xfId="31341"/>
    <cellStyle name="40% - Accent2 3 5 2 6" xfId="31342"/>
    <cellStyle name="40% - Accent2 3 5 2 7" xfId="31343"/>
    <cellStyle name="40% - Accent2 3 5 2 8" xfId="31344"/>
    <cellStyle name="40% - Accent2 3 5 2 9" xfId="31345"/>
    <cellStyle name="40% - Accent2 3 5 2_PNF Disclosure Summary 063011" xfId="31346"/>
    <cellStyle name="40% - Accent2 3 5 3" xfId="31347"/>
    <cellStyle name="40% - Accent2 3 5 3 2" xfId="31348"/>
    <cellStyle name="40% - Accent2 3 5 3 2 2" xfId="31349"/>
    <cellStyle name="40% - Accent2 3 5 3 3" xfId="31350"/>
    <cellStyle name="40% - Accent2 3 5 4" xfId="31351"/>
    <cellStyle name="40% - Accent2 3 5 4 2" xfId="31352"/>
    <cellStyle name="40% - Accent2 3 5 4 2 2" xfId="31353"/>
    <cellStyle name="40% - Accent2 3 5 4 3" xfId="31354"/>
    <cellStyle name="40% - Accent2 3 5 5" xfId="31355"/>
    <cellStyle name="40% - Accent2 3 5 5 2" xfId="31356"/>
    <cellStyle name="40% - Accent2 3 5 6" xfId="31357"/>
    <cellStyle name="40% - Accent2 3 5 7" xfId="31358"/>
    <cellStyle name="40% - Accent2 3 5 8" xfId="31359"/>
    <cellStyle name="40% - Accent2 3 5 9" xfId="31360"/>
    <cellStyle name="40% - Accent2 3 5_PNF Disclosure Summary 063011" xfId="31361"/>
    <cellStyle name="40% - Accent2 3 6" xfId="31362"/>
    <cellStyle name="40% - Accent2 3 6 10" xfId="31363"/>
    <cellStyle name="40% - Accent2 3 6 11" xfId="31364"/>
    <cellStyle name="40% - Accent2 3 6 12" xfId="31365"/>
    <cellStyle name="40% - Accent2 3 6 13" xfId="31366"/>
    <cellStyle name="40% - Accent2 3 6 14" xfId="31367"/>
    <cellStyle name="40% - Accent2 3 6 15" xfId="31368"/>
    <cellStyle name="40% - Accent2 3 6 16" xfId="31369"/>
    <cellStyle name="40% - Accent2 3 6 2" xfId="31370"/>
    <cellStyle name="40% - Accent2 3 6 2 10" xfId="31371"/>
    <cellStyle name="40% - Accent2 3 6 2 11" xfId="31372"/>
    <cellStyle name="40% - Accent2 3 6 2 12" xfId="31373"/>
    <cellStyle name="40% - Accent2 3 6 2 13" xfId="31374"/>
    <cellStyle name="40% - Accent2 3 6 2 14" xfId="31375"/>
    <cellStyle name="40% - Accent2 3 6 2 15" xfId="31376"/>
    <cellStyle name="40% - Accent2 3 6 2 2" xfId="31377"/>
    <cellStyle name="40% - Accent2 3 6 2 2 2" xfId="31378"/>
    <cellStyle name="40% - Accent2 3 6 2 2 2 2" xfId="31379"/>
    <cellStyle name="40% - Accent2 3 6 2 2 3" xfId="31380"/>
    <cellStyle name="40% - Accent2 3 6 2 3" xfId="31381"/>
    <cellStyle name="40% - Accent2 3 6 2 3 2" xfId="31382"/>
    <cellStyle name="40% - Accent2 3 6 2 3 2 2" xfId="31383"/>
    <cellStyle name="40% - Accent2 3 6 2 3 3" xfId="31384"/>
    <cellStyle name="40% - Accent2 3 6 2 4" xfId="31385"/>
    <cellStyle name="40% - Accent2 3 6 2 4 2" xfId="31386"/>
    <cellStyle name="40% - Accent2 3 6 2 5" xfId="31387"/>
    <cellStyle name="40% - Accent2 3 6 2 6" xfId="31388"/>
    <cellStyle name="40% - Accent2 3 6 2 7" xfId="31389"/>
    <cellStyle name="40% - Accent2 3 6 2 8" xfId="31390"/>
    <cellStyle name="40% - Accent2 3 6 2 9" xfId="31391"/>
    <cellStyle name="40% - Accent2 3 6 2_PNF Disclosure Summary 063011" xfId="31392"/>
    <cellStyle name="40% - Accent2 3 6 3" xfId="31393"/>
    <cellStyle name="40% - Accent2 3 6 3 2" xfId="31394"/>
    <cellStyle name="40% - Accent2 3 6 3 2 2" xfId="31395"/>
    <cellStyle name="40% - Accent2 3 6 3 3" xfId="31396"/>
    <cellStyle name="40% - Accent2 3 6 4" xfId="31397"/>
    <cellStyle name="40% - Accent2 3 6 4 2" xfId="31398"/>
    <cellStyle name="40% - Accent2 3 6 4 2 2" xfId="31399"/>
    <cellStyle name="40% - Accent2 3 6 4 3" xfId="31400"/>
    <cellStyle name="40% - Accent2 3 6 5" xfId="31401"/>
    <cellStyle name="40% - Accent2 3 6 5 2" xfId="31402"/>
    <cellStyle name="40% - Accent2 3 6 6" xfId="31403"/>
    <cellStyle name="40% - Accent2 3 6 7" xfId="31404"/>
    <cellStyle name="40% - Accent2 3 6 8" xfId="31405"/>
    <cellStyle name="40% - Accent2 3 6 9" xfId="31406"/>
    <cellStyle name="40% - Accent2 3 6_PNF Disclosure Summary 063011" xfId="31407"/>
    <cellStyle name="40% - Accent2 3 7" xfId="31408"/>
    <cellStyle name="40% - Accent2 3 7 10" xfId="31409"/>
    <cellStyle name="40% - Accent2 3 7 11" xfId="31410"/>
    <cellStyle name="40% - Accent2 3 7 12" xfId="31411"/>
    <cellStyle name="40% - Accent2 3 7 13" xfId="31412"/>
    <cellStyle name="40% - Accent2 3 7 14" xfId="31413"/>
    <cellStyle name="40% - Accent2 3 7 15" xfId="31414"/>
    <cellStyle name="40% - Accent2 3 7 16" xfId="31415"/>
    <cellStyle name="40% - Accent2 3 7 2" xfId="31416"/>
    <cellStyle name="40% - Accent2 3 7 2 10" xfId="31417"/>
    <cellStyle name="40% - Accent2 3 7 2 11" xfId="31418"/>
    <cellStyle name="40% - Accent2 3 7 2 12" xfId="31419"/>
    <cellStyle name="40% - Accent2 3 7 2 13" xfId="31420"/>
    <cellStyle name="40% - Accent2 3 7 2 14" xfId="31421"/>
    <cellStyle name="40% - Accent2 3 7 2 15" xfId="31422"/>
    <cellStyle name="40% - Accent2 3 7 2 2" xfId="31423"/>
    <cellStyle name="40% - Accent2 3 7 2 2 2" xfId="31424"/>
    <cellStyle name="40% - Accent2 3 7 2 2 2 2" xfId="31425"/>
    <cellStyle name="40% - Accent2 3 7 2 2 3" xfId="31426"/>
    <cellStyle name="40% - Accent2 3 7 2 3" xfId="31427"/>
    <cellStyle name="40% - Accent2 3 7 2 3 2" xfId="31428"/>
    <cellStyle name="40% - Accent2 3 7 2 3 2 2" xfId="31429"/>
    <cellStyle name="40% - Accent2 3 7 2 3 3" xfId="31430"/>
    <cellStyle name="40% - Accent2 3 7 2 4" xfId="31431"/>
    <cellStyle name="40% - Accent2 3 7 2 4 2" xfId="31432"/>
    <cellStyle name="40% - Accent2 3 7 2 5" xfId="31433"/>
    <cellStyle name="40% - Accent2 3 7 2 6" xfId="31434"/>
    <cellStyle name="40% - Accent2 3 7 2 7" xfId="31435"/>
    <cellStyle name="40% - Accent2 3 7 2 8" xfId="31436"/>
    <cellStyle name="40% - Accent2 3 7 2 9" xfId="31437"/>
    <cellStyle name="40% - Accent2 3 7 2_PNF Disclosure Summary 063011" xfId="31438"/>
    <cellStyle name="40% - Accent2 3 7 3" xfId="31439"/>
    <cellStyle name="40% - Accent2 3 7 3 2" xfId="31440"/>
    <cellStyle name="40% - Accent2 3 7 3 2 2" xfId="31441"/>
    <cellStyle name="40% - Accent2 3 7 3 3" xfId="31442"/>
    <cellStyle name="40% - Accent2 3 7 4" xfId="31443"/>
    <cellStyle name="40% - Accent2 3 7 4 2" xfId="31444"/>
    <cellStyle name="40% - Accent2 3 7 4 2 2" xfId="31445"/>
    <cellStyle name="40% - Accent2 3 7 4 3" xfId="31446"/>
    <cellStyle name="40% - Accent2 3 7 5" xfId="31447"/>
    <cellStyle name="40% - Accent2 3 7 5 2" xfId="31448"/>
    <cellStyle name="40% - Accent2 3 7 6" xfId="31449"/>
    <cellStyle name="40% - Accent2 3 7 7" xfId="31450"/>
    <cellStyle name="40% - Accent2 3 7 8" xfId="31451"/>
    <cellStyle name="40% - Accent2 3 7 9" xfId="31452"/>
    <cellStyle name="40% - Accent2 3 7_PNF Disclosure Summary 063011" xfId="31453"/>
    <cellStyle name="40% - Accent2 3 8" xfId="31454"/>
    <cellStyle name="40% - Accent2 3 8 10" xfId="31455"/>
    <cellStyle name="40% - Accent2 3 8 11" xfId="31456"/>
    <cellStyle name="40% - Accent2 3 8 12" xfId="31457"/>
    <cellStyle name="40% - Accent2 3 8 13" xfId="31458"/>
    <cellStyle name="40% - Accent2 3 8 14" xfId="31459"/>
    <cellStyle name="40% - Accent2 3 8 15" xfId="31460"/>
    <cellStyle name="40% - Accent2 3 8 2" xfId="31461"/>
    <cellStyle name="40% - Accent2 3 8 2 2" xfId="31462"/>
    <cellStyle name="40% - Accent2 3 8 2 2 2" xfId="31463"/>
    <cellStyle name="40% - Accent2 3 8 2 3" xfId="31464"/>
    <cellStyle name="40% - Accent2 3 8 3" xfId="31465"/>
    <cellStyle name="40% - Accent2 3 8 3 2" xfId="31466"/>
    <cellStyle name="40% - Accent2 3 8 3 2 2" xfId="31467"/>
    <cellStyle name="40% - Accent2 3 8 3 3" xfId="31468"/>
    <cellStyle name="40% - Accent2 3 8 4" xfId="31469"/>
    <cellStyle name="40% - Accent2 3 8 4 2" xfId="31470"/>
    <cellStyle name="40% - Accent2 3 8 5" xfId="31471"/>
    <cellStyle name="40% - Accent2 3 8 6" xfId="31472"/>
    <cellStyle name="40% - Accent2 3 8 7" xfId="31473"/>
    <cellStyle name="40% - Accent2 3 8 8" xfId="31474"/>
    <cellStyle name="40% - Accent2 3 8 9" xfId="31475"/>
    <cellStyle name="40% - Accent2 3 8_PNF Disclosure Summary 063011" xfId="31476"/>
    <cellStyle name="40% - Accent2 3 9" xfId="31477"/>
    <cellStyle name="40% - Accent2 3 9 2" xfId="31478"/>
    <cellStyle name="40% - Accent2 3 9 2 2" xfId="31479"/>
    <cellStyle name="40% - Accent2 3 9 3" xfId="31480"/>
    <cellStyle name="40% - Accent2 3_PNF Disclosure Summary 063011" xfId="31481"/>
    <cellStyle name="40% - Accent2 30" xfId="31482"/>
    <cellStyle name="40% - Accent2 31" xfId="31483"/>
    <cellStyle name="40% - Accent2 32" xfId="31484"/>
    <cellStyle name="40% - Accent2 4" xfId="31485"/>
    <cellStyle name="40% - Accent2 4 10" xfId="31486"/>
    <cellStyle name="40% - Accent2 4 10 2" xfId="31487"/>
    <cellStyle name="40% - Accent2 4 10 2 2" xfId="31488"/>
    <cellStyle name="40% - Accent2 4 10 3" xfId="31489"/>
    <cellStyle name="40% - Accent2 4 11" xfId="31490"/>
    <cellStyle name="40% - Accent2 4 11 2" xfId="31491"/>
    <cellStyle name="40% - Accent2 4 12" xfId="31492"/>
    <cellStyle name="40% - Accent2 4 13" xfId="31493"/>
    <cellStyle name="40% - Accent2 4 14" xfId="31494"/>
    <cellStyle name="40% - Accent2 4 15" xfId="31495"/>
    <cellStyle name="40% - Accent2 4 16" xfId="31496"/>
    <cellStyle name="40% - Accent2 4 17" xfId="31497"/>
    <cellStyle name="40% - Accent2 4 18" xfId="31498"/>
    <cellStyle name="40% - Accent2 4 19" xfId="31499"/>
    <cellStyle name="40% - Accent2 4 2" xfId="31500"/>
    <cellStyle name="40% - Accent2 4 2 10" xfId="31501"/>
    <cellStyle name="40% - Accent2 4 2 11" xfId="31502"/>
    <cellStyle name="40% - Accent2 4 2 12" xfId="31503"/>
    <cellStyle name="40% - Accent2 4 2 13" xfId="31504"/>
    <cellStyle name="40% - Accent2 4 2 14" xfId="31505"/>
    <cellStyle name="40% - Accent2 4 2 15" xfId="31506"/>
    <cellStyle name="40% - Accent2 4 2 16" xfId="31507"/>
    <cellStyle name="40% - Accent2 4 2 2" xfId="31508"/>
    <cellStyle name="40% - Accent2 4 2 2 10" xfId="31509"/>
    <cellStyle name="40% - Accent2 4 2 2 11" xfId="31510"/>
    <cellStyle name="40% - Accent2 4 2 2 12" xfId="31511"/>
    <cellStyle name="40% - Accent2 4 2 2 13" xfId="31512"/>
    <cellStyle name="40% - Accent2 4 2 2 14" xfId="31513"/>
    <cellStyle name="40% - Accent2 4 2 2 15" xfId="31514"/>
    <cellStyle name="40% - Accent2 4 2 2 2" xfId="31515"/>
    <cellStyle name="40% - Accent2 4 2 2 2 2" xfId="31516"/>
    <cellStyle name="40% - Accent2 4 2 2 2 2 2" xfId="31517"/>
    <cellStyle name="40% - Accent2 4 2 2 2 3" xfId="31518"/>
    <cellStyle name="40% - Accent2 4 2 2 3" xfId="31519"/>
    <cellStyle name="40% - Accent2 4 2 2 3 2" xfId="31520"/>
    <cellStyle name="40% - Accent2 4 2 2 3 2 2" xfId="31521"/>
    <cellStyle name="40% - Accent2 4 2 2 3 3" xfId="31522"/>
    <cellStyle name="40% - Accent2 4 2 2 4" xfId="31523"/>
    <cellStyle name="40% - Accent2 4 2 2 4 2" xfId="31524"/>
    <cellStyle name="40% - Accent2 4 2 2 5" xfId="31525"/>
    <cellStyle name="40% - Accent2 4 2 2 6" xfId="31526"/>
    <cellStyle name="40% - Accent2 4 2 2 7" xfId="31527"/>
    <cellStyle name="40% - Accent2 4 2 2 8" xfId="31528"/>
    <cellStyle name="40% - Accent2 4 2 2 9" xfId="31529"/>
    <cellStyle name="40% - Accent2 4 2 2_PNF Disclosure Summary 063011" xfId="31530"/>
    <cellStyle name="40% - Accent2 4 2 3" xfId="31531"/>
    <cellStyle name="40% - Accent2 4 2 3 2" xfId="31532"/>
    <cellStyle name="40% - Accent2 4 2 3 2 2" xfId="31533"/>
    <cellStyle name="40% - Accent2 4 2 3 3" xfId="31534"/>
    <cellStyle name="40% - Accent2 4 2 4" xfId="31535"/>
    <cellStyle name="40% - Accent2 4 2 4 2" xfId="31536"/>
    <cellStyle name="40% - Accent2 4 2 4 2 2" xfId="31537"/>
    <cellStyle name="40% - Accent2 4 2 4 3" xfId="31538"/>
    <cellStyle name="40% - Accent2 4 2 5" xfId="31539"/>
    <cellStyle name="40% - Accent2 4 2 5 2" xfId="31540"/>
    <cellStyle name="40% - Accent2 4 2 6" xfId="31541"/>
    <cellStyle name="40% - Accent2 4 2 7" xfId="31542"/>
    <cellStyle name="40% - Accent2 4 2 8" xfId="31543"/>
    <cellStyle name="40% - Accent2 4 2 9" xfId="31544"/>
    <cellStyle name="40% - Accent2 4 2_PNF Disclosure Summary 063011" xfId="31545"/>
    <cellStyle name="40% - Accent2 4 20" xfId="31546"/>
    <cellStyle name="40% - Accent2 4 21" xfId="31547"/>
    <cellStyle name="40% - Accent2 4 22" xfId="31548"/>
    <cellStyle name="40% - Accent2 4 3" xfId="31549"/>
    <cellStyle name="40% - Accent2 4 3 10" xfId="31550"/>
    <cellStyle name="40% - Accent2 4 3 11" xfId="31551"/>
    <cellStyle name="40% - Accent2 4 3 12" xfId="31552"/>
    <cellStyle name="40% - Accent2 4 3 13" xfId="31553"/>
    <cellStyle name="40% - Accent2 4 3 14" xfId="31554"/>
    <cellStyle name="40% - Accent2 4 3 15" xfId="31555"/>
    <cellStyle name="40% - Accent2 4 3 16" xfId="31556"/>
    <cellStyle name="40% - Accent2 4 3 2" xfId="31557"/>
    <cellStyle name="40% - Accent2 4 3 2 10" xfId="31558"/>
    <cellStyle name="40% - Accent2 4 3 2 11" xfId="31559"/>
    <cellStyle name="40% - Accent2 4 3 2 12" xfId="31560"/>
    <cellStyle name="40% - Accent2 4 3 2 13" xfId="31561"/>
    <cellStyle name="40% - Accent2 4 3 2 14" xfId="31562"/>
    <cellStyle name="40% - Accent2 4 3 2 15" xfId="31563"/>
    <cellStyle name="40% - Accent2 4 3 2 2" xfId="31564"/>
    <cellStyle name="40% - Accent2 4 3 2 2 2" xfId="31565"/>
    <cellStyle name="40% - Accent2 4 3 2 2 2 2" xfId="31566"/>
    <cellStyle name="40% - Accent2 4 3 2 2 3" xfId="31567"/>
    <cellStyle name="40% - Accent2 4 3 2 3" xfId="31568"/>
    <cellStyle name="40% - Accent2 4 3 2 3 2" xfId="31569"/>
    <cellStyle name="40% - Accent2 4 3 2 3 2 2" xfId="31570"/>
    <cellStyle name="40% - Accent2 4 3 2 3 3" xfId="31571"/>
    <cellStyle name="40% - Accent2 4 3 2 4" xfId="31572"/>
    <cellStyle name="40% - Accent2 4 3 2 4 2" xfId="31573"/>
    <cellStyle name="40% - Accent2 4 3 2 5" xfId="31574"/>
    <cellStyle name="40% - Accent2 4 3 2 6" xfId="31575"/>
    <cellStyle name="40% - Accent2 4 3 2 7" xfId="31576"/>
    <cellStyle name="40% - Accent2 4 3 2 8" xfId="31577"/>
    <cellStyle name="40% - Accent2 4 3 2 9" xfId="31578"/>
    <cellStyle name="40% - Accent2 4 3 2_PNF Disclosure Summary 063011" xfId="31579"/>
    <cellStyle name="40% - Accent2 4 3 3" xfId="31580"/>
    <cellStyle name="40% - Accent2 4 3 3 2" xfId="31581"/>
    <cellStyle name="40% - Accent2 4 3 3 2 2" xfId="31582"/>
    <cellStyle name="40% - Accent2 4 3 3 3" xfId="31583"/>
    <cellStyle name="40% - Accent2 4 3 4" xfId="31584"/>
    <cellStyle name="40% - Accent2 4 3 4 2" xfId="31585"/>
    <cellStyle name="40% - Accent2 4 3 4 2 2" xfId="31586"/>
    <cellStyle name="40% - Accent2 4 3 4 3" xfId="31587"/>
    <cellStyle name="40% - Accent2 4 3 5" xfId="31588"/>
    <cellStyle name="40% - Accent2 4 3 5 2" xfId="31589"/>
    <cellStyle name="40% - Accent2 4 3 6" xfId="31590"/>
    <cellStyle name="40% - Accent2 4 3 7" xfId="31591"/>
    <cellStyle name="40% - Accent2 4 3 8" xfId="31592"/>
    <cellStyle name="40% - Accent2 4 3 9" xfId="31593"/>
    <cellStyle name="40% - Accent2 4 3_PNF Disclosure Summary 063011" xfId="31594"/>
    <cellStyle name="40% - Accent2 4 4" xfId="31595"/>
    <cellStyle name="40% - Accent2 4 4 10" xfId="31596"/>
    <cellStyle name="40% - Accent2 4 4 11" xfId="31597"/>
    <cellStyle name="40% - Accent2 4 4 12" xfId="31598"/>
    <cellStyle name="40% - Accent2 4 4 13" xfId="31599"/>
    <cellStyle name="40% - Accent2 4 4 14" xfId="31600"/>
    <cellStyle name="40% - Accent2 4 4 15" xfId="31601"/>
    <cellStyle name="40% - Accent2 4 4 16" xfId="31602"/>
    <cellStyle name="40% - Accent2 4 4 2" xfId="31603"/>
    <cellStyle name="40% - Accent2 4 4 2 10" xfId="31604"/>
    <cellStyle name="40% - Accent2 4 4 2 11" xfId="31605"/>
    <cellStyle name="40% - Accent2 4 4 2 12" xfId="31606"/>
    <cellStyle name="40% - Accent2 4 4 2 13" xfId="31607"/>
    <cellStyle name="40% - Accent2 4 4 2 14" xfId="31608"/>
    <cellStyle name="40% - Accent2 4 4 2 15" xfId="31609"/>
    <cellStyle name="40% - Accent2 4 4 2 2" xfId="31610"/>
    <cellStyle name="40% - Accent2 4 4 2 2 2" xfId="31611"/>
    <cellStyle name="40% - Accent2 4 4 2 2 2 2" xfId="31612"/>
    <cellStyle name="40% - Accent2 4 4 2 2 3" xfId="31613"/>
    <cellStyle name="40% - Accent2 4 4 2 3" xfId="31614"/>
    <cellStyle name="40% - Accent2 4 4 2 3 2" xfId="31615"/>
    <cellStyle name="40% - Accent2 4 4 2 3 2 2" xfId="31616"/>
    <cellStyle name="40% - Accent2 4 4 2 3 3" xfId="31617"/>
    <cellStyle name="40% - Accent2 4 4 2 4" xfId="31618"/>
    <cellStyle name="40% - Accent2 4 4 2 4 2" xfId="31619"/>
    <cellStyle name="40% - Accent2 4 4 2 5" xfId="31620"/>
    <cellStyle name="40% - Accent2 4 4 2 6" xfId="31621"/>
    <cellStyle name="40% - Accent2 4 4 2 7" xfId="31622"/>
    <cellStyle name="40% - Accent2 4 4 2 8" xfId="31623"/>
    <cellStyle name="40% - Accent2 4 4 2 9" xfId="31624"/>
    <cellStyle name="40% - Accent2 4 4 2_PNF Disclosure Summary 063011" xfId="31625"/>
    <cellStyle name="40% - Accent2 4 4 3" xfId="31626"/>
    <cellStyle name="40% - Accent2 4 4 3 2" xfId="31627"/>
    <cellStyle name="40% - Accent2 4 4 3 2 2" xfId="31628"/>
    <cellStyle name="40% - Accent2 4 4 3 3" xfId="31629"/>
    <cellStyle name="40% - Accent2 4 4 4" xfId="31630"/>
    <cellStyle name="40% - Accent2 4 4 4 2" xfId="31631"/>
    <cellStyle name="40% - Accent2 4 4 4 2 2" xfId="31632"/>
    <cellStyle name="40% - Accent2 4 4 4 3" xfId="31633"/>
    <cellStyle name="40% - Accent2 4 4 5" xfId="31634"/>
    <cellStyle name="40% - Accent2 4 4 5 2" xfId="31635"/>
    <cellStyle name="40% - Accent2 4 4 6" xfId="31636"/>
    <cellStyle name="40% - Accent2 4 4 7" xfId="31637"/>
    <cellStyle name="40% - Accent2 4 4 8" xfId="31638"/>
    <cellStyle name="40% - Accent2 4 4 9" xfId="31639"/>
    <cellStyle name="40% - Accent2 4 4_PNF Disclosure Summary 063011" xfId="31640"/>
    <cellStyle name="40% - Accent2 4 5" xfId="31641"/>
    <cellStyle name="40% - Accent2 4 5 10" xfId="31642"/>
    <cellStyle name="40% - Accent2 4 5 11" xfId="31643"/>
    <cellStyle name="40% - Accent2 4 5 12" xfId="31644"/>
    <cellStyle name="40% - Accent2 4 5 13" xfId="31645"/>
    <cellStyle name="40% - Accent2 4 5 14" xfId="31646"/>
    <cellStyle name="40% - Accent2 4 5 15" xfId="31647"/>
    <cellStyle name="40% - Accent2 4 5 16" xfId="31648"/>
    <cellStyle name="40% - Accent2 4 5 2" xfId="31649"/>
    <cellStyle name="40% - Accent2 4 5 2 10" xfId="31650"/>
    <cellStyle name="40% - Accent2 4 5 2 11" xfId="31651"/>
    <cellStyle name="40% - Accent2 4 5 2 12" xfId="31652"/>
    <cellStyle name="40% - Accent2 4 5 2 13" xfId="31653"/>
    <cellStyle name="40% - Accent2 4 5 2 14" xfId="31654"/>
    <cellStyle name="40% - Accent2 4 5 2 15" xfId="31655"/>
    <cellStyle name="40% - Accent2 4 5 2 2" xfId="31656"/>
    <cellStyle name="40% - Accent2 4 5 2 2 2" xfId="31657"/>
    <cellStyle name="40% - Accent2 4 5 2 2 2 2" xfId="31658"/>
    <cellStyle name="40% - Accent2 4 5 2 2 3" xfId="31659"/>
    <cellStyle name="40% - Accent2 4 5 2 3" xfId="31660"/>
    <cellStyle name="40% - Accent2 4 5 2 3 2" xfId="31661"/>
    <cellStyle name="40% - Accent2 4 5 2 3 2 2" xfId="31662"/>
    <cellStyle name="40% - Accent2 4 5 2 3 3" xfId="31663"/>
    <cellStyle name="40% - Accent2 4 5 2 4" xfId="31664"/>
    <cellStyle name="40% - Accent2 4 5 2 4 2" xfId="31665"/>
    <cellStyle name="40% - Accent2 4 5 2 5" xfId="31666"/>
    <cellStyle name="40% - Accent2 4 5 2 6" xfId="31667"/>
    <cellStyle name="40% - Accent2 4 5 2 7" xfId="31668"/>
    <cellStyle name="40% - Accent2 4 5 2 8" xfId="31669"/>
    <cellStyle name="40% - Accent2 4 5 2 9" xfId="31670"/>
    <cellStyle name="40% - Accent2 4 5 2_PNF Disclosure Summary 063011" xfId="31671"/>
    <cellStyle name="40% - Accent2 4 5 3" xfId="31672"/>
    <cellStyle name="40% - Accent2 4 5 3 2" xfId="31673"/>
    <cellStyle name="40% - Accent2 4 5 3 2 2" xfId="31674"/>
    <cellStyle name="40% - Accent2 4 5 3 3" xfId="31675"/>
    <cellStyle name="40% - Accent2 4 5 4" xfId="31676"/>
    <cellStyle name="40% - Accent2 4 5 4 2" xfId="31677"/>
    <cellStyle name="40% - Accent2 4 5 4 2 2" xfId="31678"/>
    <cellStyle name="40% - Accent2 4 5 4 3" xfId="31679"/>
    <cellStyle name="40% - Accent2 4 5 5" xfId="31680"/>
    <cellStyle name="40% - Accent2 4 5 5 2" xfId="31681"/>
    <cellStyle name="40% - Accent2 4 5 6" xfId="31682"/>
    <cellStyle name="40% - Accent2 4 5 7" xfId="31683"/>
    <cellStyle name="40% - Accent2 4 5 8" xfId="31684"/>
    <cellStyle name="40% - Accent2 4 5 9" xfId="31685"/>
    <cellStyle name="40% - Accent2 4 5_PNF Disclosure Summary 063011" xfId="31686"/>
    <cellStyle name="40% - Accent2 4 6" xfId="31687"/>
    <cellStyle name="40% - Accent2 4 6 10" xfId="31688"/>
    <cellStyle name="40% - Accent2 4 6 11" xfId="31689"/>
    <cellStyle name="40% - Accent2 4 6 12" xfId="31690"/>
    <cellStyle name="40% - Accent2 4 6 13" xfId="31691"/>
    <cellStyle name="40% - Accent2 4 6 14" xfId="31692"/>
    <cellStyle name="40% - Accent2 4 6 15" xfId="31693"/>
    <cellStyle name="40% - Accent2 4 6 16" xfId="31694"/>
    <cellStyle name="40% - Accent2 4 6 2" xfId="31695"/>
    <cellStyle name="40% - Accent2 4 6 2 10" xfId="31696"/>
    <cellStyle name="40% - Accent2 4 6 2 11" xfId="31697"/>
    <cellStyle name="40% - Accent2 4 6 2 12" xfId="31698"/>
    <cellStyle name="40% - Accent2 4 6 2 13" xfId="31699"/>
    <cellStyle name="40% - Accent2 4 6 2 14" xfId="31700"/>
    <cellStyle name="40% - Accent2 4 6 2 15" xfId="31701"/>
    <cellStyle name="40% - Accent2 4 6 2 2" xfId="31702"/>
    <cellStyle name="40% - Accent2 4 6 2 2 2" xfId="31703"/>
    <cellStyle name="40% - Accent2 4 6 2 2 2 2" xfId="31704"/>
    <cellStyle name="40% - Accent2 4 6 2 2 3" xfId="31705"/>
    <cellStyle name="40% - Accent2 4 6 2 3" xfId="31706"/>
    <cellStyle name="40% - Accent2 4 6 2 3 2" xfId="31707"/>
    <cellStyle name="40% - Accent2 4 6 2 3 2 2" xfId="31708"/>
    <cellStyle name="40% - Accent2 4 6 2 3 3" xfId="31709"/>
    <cellStyle name="40% - Accent2 4 6 2 4" xfId="31710"/>
    <cellStyle name="40% - Accent2 4 6 2 4 2" xfId="31711"/>
    <cellStyle name="40% - Accent2 4 6 2 5" xfId="31712"/>
    <cellStyle name="40% - Accent2 4 6 2 6" xfId="31713"/>
    <cellStyle name="40% - Accent2 4 6 2 7" xfId="31714"/>
    <cellStyle name="40% - Accent2 4 6 2 8" xfId="31715"/>
    <cellStyle name="40% - Accent2 4 6 2 9" xfId="31716"/>
    <cellStyle name="40% - Accent2 4 6 2_PNF Disclosure Summary 063011" xfId="31717"/>
    <cellStyle name="40% - Accent2 4 6 3" xfId="31718"/>
    <cellStyle name="40% - Accent2 4 6 3 2" xfId="31719"/>
    <cellStyle name="40% - Accent2 4 6 3 2 2" xfId="31720"/>
    <cellStyle name="40% - Accent2 4 6 3 3" xfId="31721"/>
    <cellStyle name="40% - Accent2 4 6 4" xfId="31722"/>
    <cellStyle name="40% - Accent2 4 6 4 2" xfId="31723"/>
    <cellStyle name="40% - Accent2 4 6 4 2 2" xfId="31724"/>
    <cellStyle name="40% - Accent2 4 6 4 3" xfId="31725"/>
    <cellStyle name="40% - Accent2 4 6 5" xfId="31726"/>
    <cellStyle name="40% - Accent2 4 6 5 2" xfId="31727"/>
    <cellStyle name="40% - Accent2 4 6 6" xfId="31728"/>
    <cellStyle name="40% - Accent2 4 6 7" xfId="31729"/>
    <cellStyle name="40% - Accent2 4 6 8" xfId="31730"/>
    <cellStyle name="40% - Accent2 4 6 9" xfId="31731"/>
    <cellStyle name="40% - Accent2 4 6_PNF Disclosure Summary 063011" xfId="31732"/>
    <cellStyle name="40% - Accent2 4 7" xfId="31733"/>
    <cellStyle name="40% - Accent2 4 7 10" xfId="31734"/>
    <cellStyle name="40% - Accent2 4 7 11" xfId="31735"/>
    <cellStyle name="40% - Accent2 4 7 12" xfId="31736"/>
    <cellStyle name="40% - Accent2 4 7 13" xfId="31737"/>
    <cellStyle name="40% - Accent2 4 7 14" xfId="31738"/>
    <cellStyle name="40% - Accent2 4 7 15" xfId="31739"/>
    <cellStyle name="40% - Accent2 4 7 16" xfId="31740"/>
    <cellStyle name="40% - Accent2 4 7 2" xfId="31741"/>
    <cellStyle name="40% - Accent2 4 7 2 10" xfId="31742"/>
    <cellStyle name="40% - Accent2 4 7 2 11" xfId="31743"/>
    <cellStyle name="40% - Accent2 4 7 2 12" xfId="31744"/>
    <cellStyle name="40% - Accent2 4 7 2 13" xfId="31745"/>
    <cellStyle name="40% - Accent2 4 7 2 14" xfId="31746"/>
    <cellStyle name="40% - Accent2 4 7 2 15" xfId="31747"/>
    <cellStyle name="40% - Accent2 4 7 2 2" xfId="31748"/>
    <cellStyle name="40% - Accent2 4 7 2 2 2" xfId="31749"/>
    <cellStyle name="40% - Accent2 4 7 2 2 2 2" xfId="31750"/>
    <cellStyle name="40% - Accent2 4 7 2 2 3" xfId="31751"/>
    <cellStyle name="40% - Accent2 4 7 2 3" xfId="31752"/>
    <cellStyle name="40% - Accent2 4 7 2 3 2" xfId="31753"/>
    <cellStyle name="40% - Accent2 4 7 2 3 2 2" xfId="31754"/>
    <cellStyle name="40% - Accent2 4 7 2 3 3" xfId="31755"/>
    <cellStyle name="40% - Accent2 4 7 2 4" xfId="31756"/>
    <cellStyle name="40% - Accent2 4 7 2 4 2" xfId="31757"/>
    <cellStyle name="40% - Accent2 4 7 2 5" xfId="31758"/>
    <cellStyle name="40% - Accent2 4 7 2 6" xfId="31759"/>
    <cellStyle name="40% - Accent2 4 7 2 7" xfId="31760"/>
    <cellStyle name="40% - Accent2 4 7 2 8" xfId="31761"/>
    <cellStyle name="40% - Accent2 4 7 2 9" xfId="31762"/>
    <cellStyle name="40% - Accent2 4 7 2_PNF Disclosure Summary 063011" xfId="31763"/>
    <cellStyle name="40% - Accent2 4 7 3" xfId="31764"/>
    <cellStyle name="40% - Accent2 4 7 3 2" xfId="31765"/>
    <cellStyle name="40% - Accent2 4 7 3 2 2" xfId="31766"/>
    <cellStyle name="40% - Accent2 4 7 3 3" xfId="31767"/>
    <cellStyle name="40% - Accent2 4 7 4" xfId="31768"/>
    <cellStyle name="40% - Accent2 4 7 4 2" xfId="31769"/>
    <cellStyle name="40% - Accent2 4 7 4 2 2" xfId="31770"/>
    <cellStyle name="40% - Accent2 4 7 4 3" xfId="31771"/>
    <cellStyle name="40% - Accent2 4 7 5" xfId="31772"/>
    <cellStyle name="40% - Accent2 4 7 5 2" xfId="31773"/>
    <cellStyle name="40% - Accent2 4 7 6" xfId="31774"/>
    <cellStyle name="40% - Accent2 4 7 7" xfId="31775"/>
    <cellStyle name="40% - Accent2 4 7 8" xfId="31776"/>
    <cellStyle name="40% - Accent2 4 7 9" xfId="31777"/>
    <cellStyle name="40% - Accent2 4 7_PNF Disclosure Summary 063011" xfId="31778"/>
    <cellStyle name="40% - Accent2 4 8" xfId="31779"/>
    <cellStyle name="40% - Accent2 4 8 10" xfId="31780"/>
    <cellStyle name="40% - Accent2 4 8 11" xfId="31781"/>
    <cellStyle name="40% - Accent2 4 8 12" xfId="31782"/>
    <cellStyle name="40% - Accent2 4 8 13" xfId="31783"/>
    <cellStyle name="40% - Accent2 4 8 14" xfId="31784"/>
    <cellStyle name="40% - Accent2 4 8 15" xfId="31785"/>
    <cellStyle name="40% - Accent2 4 8 2" xfId="31786"/>
    <cellStyle name="40% - Accent2 4 8 2 2" xfId="31787"/>
    <cellStyle name="40% - Accent2 4 8 2 2 2" xfId="31788"/>
    <cellStyle name="40% - Accent2 4 8 2 3" xfId="31789"/>
    <cellStyle name="40% - Accent2 4 8 3" xfId="31790"/>
    <cellStyle name="40% - Accent2 4 8 3 2" xfId="31791"/>
    <cellStyle name="40% - Accent2 4 8 3 2 2" xfId="31792"/>
    <cellStyle name="40% - Accent2 4 8 3 3" xfId="31793"/>
    <cellStyle name="40% - Accent2 4 8 4" xfId="31794"/>
    <cellStyle name="40% - Accent2 4 8 4 2" xfId="31795"/>
    <cellStyle name="40% - Accent2 4 8 5" xfId="31796"/>
    <cellStyle name="40% - Accent2 4 8 6" xfId="31797"/>
    <cellStyle name="40% - Accent2 4 8 7" xfId="31798"/>
    <cellStyle name="40% - Accent2 4 8 8" xfId="31799"/>
    <cellStyle name="40% - Accent2 4 8 9" xfId="31800"/>
    <cellStyle name="40% - Accent2 4 8_PNF Disclosure Summary 063011" xfId="31801"/>
    <cellStyle name="40% - Accent2 4 9" xfId="31802"/>
    <cellStyle name="40% - Accent2 4 9 2" xfId="31803"/>
    <cellStyle name="40% - Accent2 4 9 2 2" xfId="31804"/>
    <cellStyle name="40% - Accent2 4 9 3" xfId="31805"/>
    <cellStyle name="40% - Accent2 4_PNF Disclosure Summary 063011" xfId="31806"/>
    <cellStyle name="40% - Accent2 5" xfId="31807"/>
    <cellStyle name="40% - Accent2 5 10" xfId="31808"/>
    <cellStyle name="40% - Accent2 5 10 2" xfId="31809"/>
    <cellStyle name="40% - Accent2 5 10 2 2" xfId="31810"/>
    <cellStyle name="40% - Accent2 5 10 3" xfId="31811"/>
    <cellStyle name="40% - Accent2 5 11" xfId="31812"/>
    <cellStyle name="40% - Accent2 5 11 2" xfId="31813"/>
    <cellStyle name="40% - Accent2 5 12" xfId="31814"/>
    <cellStyle name="40% - Accent2 5 13" xfId="31815"/>
    <cellStyle name="40% - Accent2 5 14" xfId="31816"/>
    <cellStyle name="40% - Accent2 5 15" xfId="31817"/>
    <cellStyle name="40% - Accent2 5 16" xfId="31818"/>
    <cellStyle name="40% - Accent2 5 17" xfId="31819"/>
    <cellStyle name="40% - Accent2 5 18" xfId="31820"/>
    <cellStyle name="40% - Accent2 5 19" xfId="31821"/>
    <cellStyle name="40% - Accent2 5 2" xfId="31822"/>
    <cellStyle name="40% - Accent2 5 2 10" xfId="31823"/>
    <cellStyle name="40% - Accent2 5 2 11" xfId="31824"/>
    <cellStyle name="40% - Accent2 5 2 12" xfId="31825"/>
    <cellStyle name="40% - Accent2 5 2 13" xfId="31826"/>
    <cellStyle name="40% - Accent2 5 2 14" xfId="31827"/>
    <cellStyle name="40% - Accent2 5 2 15" xfId="31828"/>
    <cellStyle name="40% - Accent2 5 2 16" xfId="31829"/>
    <cellStyle name="40% - Accent2 5 2 2" xfId="31830"/>
    <cellStyle name="40% - Accent2 5 2 2 10" xfId="31831"/>
    <cellStyle name="40% - Accent2 5 2 2 11" xfId="31832"/>
    <cellStyle name="40% - Accent2 5 2 2 12" xfId="31833"/>
    <cellStyle name="40% - Accent2 5 2 2 13" xfId="31834"/>
    <cellStyle name="40% - Accent2 5 2 2 14" xfId="31835"/>
    <cellStyle name="40% - Accent2 5 2 2 15" xfId="31836"/>
    <cellStyle name="40% - Accent2 5 2 2 2" xfId="31837"/>
    <cellStyle name="40% - Accent2 5 2 2 2 2" xfId="31838"/>
    <cellStyle name="40% - Accent2 5 2 2 2 2 2" xfId="31839"/>
    <cellStyle name="40% - Accent2 5 2 2 2 3" xfId="31840"/>
    <cellStyle name="40% - Accent2 5 2 2 3" xfId="31841"/>
    <cellStyle name="40% - Accent2 5 2 2 3 2" xfId="31842"/>
    <cellStyle name="40% - Accent2 5 2 2 3 2 2" xfId="31843"/>
    <cellStyle name="40% - Accent2 5 2 2 3 3" xfId="31844"/>
    <cellStyle name="40% - Accent2 5 2 2 4" xfId="31845"/>
    <cellStyle name="40% - Accent2 5 2 2 4 2" xfId="31846"/>
    <cellStyle name="40% - Accent2 5 2 2 5" xfId="31847"/>
    <cellStyle name="40% - Accent2 5 2 2 6" xfId="31848"/>
    <cellStyle name="40% - Accent2 5 2 2 7" xfId="31849"/>
    <cellStyle name="40% - Accent2 5 2 2 8" xfId="31850"/>
    <cellStyle name="40% - Accent2 5 2 2 9" xfId="31851"/>
    <cellStyle name="40% - Accent2 5 2 2_PNF Disclosure Summary 063011" xfId="31852"/>
    <cellStyle name="40% - Accent2 5 2 3" xfId="31853"/>
    <cellStyle name="40% - Accent2 5 2 3 2" xfId="31854"/>
    <cellStyle name="40% - Accent2 5 2 3 2 2" xfId="31855"/>
    <cellStyle name="40% - Accent2 5 2 3 3" xfId="31856"/>
    <cellStyle name="40% - Accent2 5 2 4" xfId="31857"/>
    <cellStyle name="40% - Accent2 5 2 4 2" xfId="31858"/>
    <cellStyle name="40% - Accent2 5 2 4 2 2" xfId="31859"/>
    <cellStyle name="40% - Accent2 5 2 4 3" xfId="31860"/>
    <cellStyle name="40% - Accent2 5 2 5" xfId="31861"/>
    <cellStyle name="40% - Accent2 5 2 5 2" xfId="31862"/>
    <cellStyle name="40% - Accent2 5 2 6" xfId="31863"/>
    <cellStyle name="40% - Accent2 5 2 7" xfId="31864"/>
    <cellStyle name="40% - Accent2 5 2 8" xfId="31865"/>
    <cellStyle name="40% - Accent2 5 2 9" xfId="31866"/>
    <cellStyle name="40% - Accent2 5 2_PNF Disclosure Summary 063011" xfId="31867"/>
    <cellStyle name="40% - Accent2 5 20" xfId="31868"/>
    <cellStyle name="40% - Accent2 5 21" xfId="31869"/>
    <cellStyle name="40% - Accent2 5 22" xfId="31870"/>
    <cellStyle name="40% - Accent2 5 3" xfId="31871"/>
    <cellStyle name="40% - Accent2 5 3 10" xfId="31872"/>
    <cellStyle name="40% - Accent2 5 3 11" xfId="31873"/>
    <cellStyle name="40% - Accent2 5 3 12" xfId="31874"/>
    <cellStyle name="40% - Accent2 5 3 13" xfId="31875"/>
    <cellStyle name="40% - Accent2 5 3 14" xfId="31876"/>
    <cellStyle name="40% - Accent2 5 3 15" xfId="31877"/>
    <cellStyle name="40% - Accent2 5 3 16" xfId="31878"/>
    <cellStyle name="40% - Accent2 5 3 2" xfId="31879"/>
    <cellStyle name="40% - Accent2 5 3 2 10" xfId="31880"/>
    <cellStyle name="40% - Accent2 5 3 2 11" xfId="31881"/>
    <cellStyle name="40% - Accent2 5 3 2 12" xfId="31882"/>
    <cellStyle name="40% - Accent2 5 3 2 13" xfId="31883"/>
    <cellStyle name="40% - Accent2 5 3 2 14" xfId="31884"/>
    <cellStyle name="40% - Accent2 5 3 2 15" xfId="31885"/>
    <cellStyle name="40% - Accent2 5 3 2 2" xfId="31886"/>
    <cellStyle name="40% - Accent2 5 3 2 2 2" xfId="31887"/>
    <cellStyle name="40% - Accent2 5 3 2 2 2 2" xfId="31888"/>
    <cellStyle name="40% - Accent2 5 3 2 2 3" xfId="31889"/>
    <cellStyle name="40% - Accent2 5 3 2 3" xfId="31890"/>
    <cellStyle name="40% - Accent2 5 3 2 3 2" xfId="31891"/>
    <cellStyle name="40% - Accent2 5 3 2 3 2 2" xfId="31892"/>
    <cellStyle name="40% - Accent2 5 3 2 3 3" xfId="31893"/>
    <cellStyle name="40% - Accent2 5 3 2 4" xfId="31894"/>
    <cellStyle name="40% - Accent2 5 3 2 4 2" xfId="31895"/>
    <cellStyle name="40% - Accent2 5 3 2 5" xfId="31896"/>
    <cellStyle name="40% - Accent2 5 3 2 6" xfId="31897"/>
    <cellStyle name="40% - Accent2 5 3 2 7" xfId="31898"/>
    <cellStyle name="40% - Accent2 5 3 2 8" xfId="31899"/>
    <cellStyle name="40% - Accent2 5 3 2 9" xfId="31900"/>
    <cellStyle name="40% - Accent2 5 3 2_PNF Disclosure Summary 063011" xfId="31901"/>
    <cellStyle name="40% - Accent2 5 3 3" xfId="31902"/>
    <cellStyle name="40% - Accent2 5 3 3 2" xfId="31903"/>
    <cellStyle name="40% - Accent2 5 3 3 2 2" xfId="31904"/>
    <cellStyle name="40% - Accent2 5 3 3 3" xfId="31905"/>
    <cellStyle name="40% - Accent2 5 3 4" xfId="31906"/>
    <cellStyle name="40% - Accent2 5 3 4 2" xfId="31907"/>
    <cellStyle name="40% - Accent2 5 3 4 2 2" xfId="31908"/>
    <cellStyle name="40% - Accent2 5 3 4 3" xfId="31909"/>
    <cellStyle name="40% - Accent2 5 3 5" xfId="31910"/>
    <cellStyle name="40% - Accent2 5 3 5 2" xfId="31911"/>
    <cellStyle name="40% - Accent2 5 3 6" xfId="31912"/>
    <cellStyle name="40% - Accent2 5 3 7" xfId="31913"/>
    <cellStyle name="40% - Accent2 5 3 8" xfId="31914"/>
    <cellStyle name="40% - Accent2 5 3 9" xfId="31915"/>
    <cellStyle name="40% - Accent2 5 3_PNF Disclosure Summary 063011" xfId="31916"/>
    <cellStyle name="40% - Accent2 5 4" xfId="31917"/>
    <cellStyle name="40% - Accent2 5 4 10" xfId="31918"/>
    <cellStyle name="40% - Accent2 5 4 11" xfId="31919"/>
    <cellStyle name="40% - Accent2 5 4 12" xfId="31920"/>
    <cellStyle name="40% - Accent2 5 4 13" xfId="31921"/>
    <cellStyle name="40% - Accent2 5 4 14" xfId="31922"/>
    <cellStyle name="40% - Accent2 5 4 15" xfId="31923"/>
    <cellStyle name="40% - Accent2 5 4 16" xfId="31924"/>
    <cellStyle name="40% - Accent2 5 4 2" xfId="31925"/>
    <cellStyle name="40% - Accent2 5 4 2 10" xfId="31926"/>
    <cellStyle name="40% - Accent2 5 4 2 11" xfId="31927"/>
    <cellStyle name="40% - Accent2 5 4 2 12" xfId="31928"/>
    <cellStyle name="40% - Accent2 5 4 2 13" xfId="31929"/>
    <cellStyle name="40% - Accent2 5 4 2 14" xfId="31930"/>
    <cellStyle name="40% - Accent2 5 4 2 15" xfId="31931"/>
    <cellStyle name="40% - Accent2 5 4 2 2" xfId="31932"/>
    <cellStyle name="40% - Accent2 5 4 2 2 2" xfId="31933"/>
    <cellStyle name="40% - Accent2 5 4 2 2 2 2" xfId="31934"/>
    <cellStyle name="40% - Accent2 5 4 2 2 3" xfId="31935"/>
    <cellStyle name="40% - Accent2 5 4 2 3" xfId="31936"/>
    <cellStyle name="40% - Accent2 5 4 2 3 2" xfId="31937"/>
    <cellStyle name="40% - Accent2 5 4 2 3 2 2" xfId="31938"/>
    <cellStyle name="40% - Accent2 5 4 2 3 3" xfId="31939"/>
    <cellStyle name="40% - Accent2 5 4 2 4" xfId="31940"/>
    <cellStyle name="40% - Accent2 5 4 2 4 2" xfId="31941"/>
    <cellStyle name="40% - Accent2 5 4 2 5" xfId="31942"/>
    <cellStyle name="40% - Accent2 5 4 2 6" xfId="31943"/>
    <cellStyle name="40% - Accent2 5 4 2 7" xfId="31944"/>
    <cellStyle name="40% - Accent2 5 4 2 8" xfId="31945"/>
    <cellStyle name="40% - Accent2 5 4 2 9" xfId="31946"/>
    <cellStyle name="40% - Accent2 5 4 2_PNF Disclosure Summary 063011" xfId="31947"/>
    <cellStyle name="40% - Accent2 5 4 3" xfId="31948"/>
    <cellStyle name="40% - Accent2 5 4 3 2" xfId="31949"/>
    <cellStyle name="40% - Accent2 5 4 3 2 2" xfId="31950"/>
    <cellStyle name="40% - Accent2 5 4 3 3" xfId="31951"/>
    <cellStyle name="40% - Accent2 5 4 4" xfId="31952"/>
    <cellStyle name="40% - Accent2 5 4 4 2" xfId="31953"/>
    <cellStyle name="40% - Accent2 5 4 4 2 2" xfId="31954"/>
    <cellStyle name="40% - Accent2 5 4 4 3" xfId="31955"/>
    <cellStyle name="40% - Accent2 5 4 5" xfId="31956"/>
    <cellStyle name="40% - Accent2 5 4 5 2" xfId="31957"/>
    <cellStyle name="40% - Accent2 5 4 6" xfId="31958"/>
    <cellStyle name="40% - Accent2 5 4 7" xfId="31959"/>
    <cellStyle name="40% - Accent2 5 4 8" xfId="31960"/>
    <cellStyle name="40% - Accent2 5 4 9" xfId="31961"/>
    <cellStyle name="40% - Accent2 5 4_PNF Disclosure Summary 063011" xfId="31962"/>
    <cellStyle name="40% - Accent2 5 5" xfId="31963"/>
    <cellStyle name="40% - Accent2 5 5 10" xfId="31964"/>
    <cellStyle name="40% - Accent2 5 5 11" xfId="31965"/>
    <cellStyle name="40% - Accent2 5 5 12" xfId="31966"/>
    <cellStyle name="40% - Accent2 5 5 13" xfId="31967"/>
    <cellStyle name="40% - Accent2 5 5 14" xfId="31968"/>
    <cellStyle name="40% - Accent2 5 5 15" xfId="31969"/>
    <cellStyle name="40% - Accent2 5 5 16" xfId="31970"/>
    <cellStyle name="40% - Accent2 5 5 2" xfId="31971"/>
    <cellStyle name="40% - Accent2 5 5 2 10" xfId="31972"/>
    <cellStyle name="40% - Accent2 5 5 2 11" xfId="31973"/>
    <cellStyle name="40% - Accent2 5 5 2 12" xfId="31974"/>
    <cellStyle name="40% - Accent2 5 5 2 13" xfId="31975"/>
    <cellStyle name="40% - Accent2 5 5 2 14" xfId="31976"/>
    <cellStyle name="40% - Accent2 5 5 2 15" xfId="31977"/>
    <cellStyle name="40% - Accent2 5 5 2 2" xfId="31978"/>
    <cellStyle name="40% - Accent2 5 5 2 2 2" xfId="31979"/>
    <cellStyle name="40% - Accent2 5 5 2 2 2 2" xfId="31980"/>
    <cellStyle name="40% - Accent2 5 5 2 2 3" xfId="31981"/>
    <cellStyle name="40% - Accent2 5 5 2 3" xfId="31982"/>
    <cellStyle name="40% - Accent2 5 5 2 3 2" xfId="31983"/>
    <cellStyle name="40% - Accent2 5 5 2 3 2 2" xfId="31984"/>
    <cellStyle name="40% - Accent2 5 5 2 3 3" xfId="31985"/>
    <cellStyle name="40% - Accent2 5 5 2 4" xfId="31986"/>
    <cellStyle name="40% - Accent2 5 5 2 4 2" xfId="31987"/>
    <cellStyle name="40% - Accent2 5 5 2 5" xfId="31988"/>
    <cellStyle name="40% - Accent2 5 5 2 6" xfId="31989"/>
    <cellStyle name="40% - Accent2 5 5 2 7" xfId="31990"/>
    <cellStyle name="40% - Accent2 5 5 2 8" xfId="31991"/>
    <cellStyle name="40% - Accent2 5 5 2 9" xfId="31992"/>
    <cellStyle name="40% - Accent2 5 5 2_PNF Disclosure Summary 063011" xfId="31993"/>
    <cellStyle name="40% - Accent2 5 5 3" xfId="31994"/>
    <cellStyle name="40% - Accent2 5 5 3 2" xfId="31995"/>
    <cellStyle name="40% - Accent2 5 5 3 2 2" xfId="31996"/>
    <cellStyle name="40% - Accent2 5 5 3 3" xfId="31997"/>
    <cellStyle name="40% - Accent2 5 5 4" xfId="31998"/>
    <cellStyle name="40% - Accent2 5 5 4 2" xfId="31999"/>
    <cellStyle name="40% - Accent2 5 5 4 2 2" xfId="32000"/>
    <cellStyle name="40% - Accent2 5 5 4 3" xfId="32001"/>
    <cellStyle name="40% - Accent2 5 5 5" xfId="32002"/>
    <cellStyle name="40% - Accent2 5 5 5 2" xfId="32003"/>
    <cellStyle name="40% - Accent2 5 5 6" xfId="32004"/>
    <cellStyle name="40% - Accent2 5 5 7" xfId="32005"/>
    <cellStyle name="40% - Accent2 5 5 8" xfId="32006"/>
    <cellStyle name="40% - Accent2 5 5 9" xfId="32007"/>
    <cellStyle name="40% - Accent2 5 5_PNF Disclosure Summary 063011" xfId="32008"/>
    <cellStyle name="40% - Accent2 5 6" xfId="32009"/>
    <cellStyle name="40% - Accent2 5 6 10" xfId="32010"/>
    <cellStyle name="40% - Accent2 5 6 11" xfId="32011"/>
    <cellStyle name="40% - Accent2 5 6 12" xfId="32012"/>
    <cellStyle name="40% - Accent2 5 6 13" xfId="32013"/>
    <cellStyle name="40% - Accent2 5 6 14" xfId="32014"/>
    <cellStyle name="40% - Accent2 5 6 15" xfId="32015"/>
    <cellStyle name="40% - Accent2 5 6 16" xfId="32016"/>
    <cellStyle name="40% - Accent2 5 6 2" xfId="32017"/>
    <cellStyle name="40% - Accent2 5 6 2 10" xfId="32018"/>
    <cellStyle name="40% - Accent2 5 6 2 11" xfId="32019"/>
    <cellStyle name="40% - Accent2 5 6 2 12" xfId="32020"/>
    <cellStyle name="40% - Accent2 5 6 2 13" xfId="32021"/>
    <cellStyle name="40% - Accent2 5 6 2 14" xfId="32022"/>
    <cellStyle name="40% - Accent2 5 6 2 15" xfId="32023"/>
    <cellStyle name="40% - Accent2 5 6 2 2" xfId="32024"/>
    <cellStyle name="40% - Accent2 5 6 2 2 2" xfId="32025"/>
    <cellStyle name="40% - Accent2 5 6 2 2 2 2" xfId="32026"/>
    <cellStyle name="40% - Accent2 5 6 2 2 3" xfId="32027"/>
    <cellStyle name="40% - Accent2 5 6 2 3" xfId="32028"/>
    <cellStyle name="40% - Accent2 5 6 2 3 2" xfId="32029"/>
    <cellStyle name="40% - Accent2 5 6 2 3 2 2" xfId="32030"/>
    <cellStyle name="40% - Accent2 5 6 2 3 3" xfId="32031"/>
    <cellStyle name="40% - Accent2 5 6 2 4" xfId="32032"/>
    <cellStyle name="40% - Accent2 5 6 2 4 2" xfId="32033"/>
    <cellStyle name="40% - Accent2 5 6 2 5" xfId="32034"/>
    <cellStyle name="40% - Accent2 5 6 2 6" xfId="32035"/>
    <cellStyle name="40% - Accent2 5 6 2 7" xfId="32036"/>
    <cellStyle name="40% - Accent2 5 6 2 8" xfId="32037"/>
    <cellStyle name="40% - Accent2 5 6 2 9" xfId="32038"/>
    <cellStyle name="40% - Accent2 5 6 2_PNF Disclosure Summary 063011" xfId="32039"/>
    <cellStyle name="40% - Accent2 5 6 3" xfId="32040"/>
    <cellStyle name="40% - Accent2 5 6 3 2" xfId="32041"/>
    <cellStyle name="40% - Accent2 5 6 3 2 2" xfId="32042"/>
    <cellStyle name="40% - Accent2 5 6 3 3" xfId="32043"/>
    <cellStyle name="40% - Accent2 5 6 4" xfId="32044"/>
    <cellStyle name="40% - Accent2 5 6 4 2" xfId="32045"/>
    <cellStyle name="40% - Accent2 5 6 4 2 2" xfId="32046"/>
    <cellStyle name="40% - Accent2 5 6 4 3" xfId="32047"/>
    <cellStyle name="40% - Accent2 5 6 5" xfId="32048"/>
    <cellStyle name="40% - Accent2 5 6 5 2" xfId="32049"/>
    <cellStyle name="40% - Accent2 5 6 6" xfId="32050"/>
    <cellStyle name="40% - Accent2 5 6 7" xfId="32051"/>
    <cellStyle name="40% - Accent2 5 6 8" xfId="32052"/>
    <cellStyle name="40% - Accent2 5 6 9" xfId="32053"/>
    <cellStyle name="40% - Accent2 5 6_PNF Disclosure Summary 063011" xfId="32054"/>
    <cellStyle name="40% - Accent2 5 7" xfId="32055"/>
    <cellStyle name="40% - Accent2 5 7 10" xfId="32056"/>
    <cellStyle name="40% - Accent2 5 7 11" xfId="32057"/>
    <cellStyle name="40% - Accent2 5 7 12" xfId="32058"/>
    <cellStyle name="40% - Accent2 5 7 13" xfId="32059"/>
    <cellStyle name="40% - Accent2 5 7 14" xfId="32060"/>
    <cellStyle name="40% - Accent2 5 7 15" xfId="32061"/>
    <cellStyle name="40% - Accent2 5 7 16" xfId="32062"/>
    <cellStyle name="40% - Accent2 5 7 2" xfId="32063"/>
    <cellStyle name="40% - Accent2 5 7 2 10" xfId="32064"/>
    <cellStyle name="40% - Accent2 5 7 2 11" xfId="32065"/>
    <cellStyle name="40% - Accent2 5 7 2 12" xfId="32066"/>
    <cellStyle name="40% - Accent2 5 7 2 13" xfId="32067"/>
    <cellStyle name="40% - Accent2 5 7 2 14" xfId="32068"/>
    <cellStyle name="40% - Accent2 5 7 2 15" xfId="32069"/>
    <cellStyle name="40% - Accent2 5 7 2 2" xfId="32070"/>
    <cellStyle name="40% - Accent2 5 7 2 2 2" xfId="32071"/>
    <cellStyle name="40% - Accent2 5 7 2 2 2 2" xfId="32072"/>
    <cellStyle name="40% - Accent2 5 7 2 2 3" xfId="32073"/>
    <cellStyle name="40% - Accent2 5 7 2 3" xfId="32074"/>
    <cellStyle name="40% - Accent2 5 7 2 3 2" xfId="32075"/>
    <cellStyle name="40% - Accent2 5 7 2 3 2 2" xfId="32076"/>
    <cellStyle name="40% - Accent2 5 7 2 3 3" xfId="32077"/>
    <cellStyle name="40% - Accent2 5 7 2 4" xfId="32078"/>
    <cellStyle name="40% - Accent2 5 7 2 4 2" xfId="32079"/>
    <cellStyle name="40% - Accent2 5 7 2 5" xfId="32080"/>
    <cellStyle name="40% - Accent2 5 7 2 6" xfId="32081"/>
    <cellStyle name="40% - Accent2 5 7 2 7" xfId="32082"/>
    <cellStyle name="40% - Accent2 5 7 2 8" xfId="32083"/>
    <cellStyle name="40% - Accent2 5 7 2 9" xfId="32084"/>
    <cellStyle name="40% - Accent2 5 7 2_PNF Disclosure Summary 063011" xfId="32085"/>
    <cellStyle name="40% - Accent2 5 7 3" xfId="32086"/>
    <cellStyle name="40% - Accent2 5 7 3 2" xfId="32087"/>
    <cellStyle name="40% - Accent2 5 7 3 2 2" xfId="32088"/>
    <cellStyle name="40% - Accent2 5 7 3 3" xfId="32089"/>
    <cellStyle name="40% - Accent2 5 7 4" xfId="32090"/>
    <cellStyle name="40% - Accent2 5 7 4 2" xfId="32091"/>
    <cellStyle name="40% - Accent2 5 7 4 2 2" xfId="32092"/>
    <cellStyle name="40% - Accent2 5 7 4 3" xfId="32093"/>
    <cellStyle name="40% - Accent2 5 7 5" xfId="32094"/>
    <cellStyle name="40% - Accent2 5 7 5 2" xfId="32095"/>
    <cellStyle name="40% - Accent2 5 7 6" xfId="32096"/>
    <cellStyle name="40% - Accent2 5 7 7" xfId="32097"/>
    <cellStyle name="40% - Accent2 5 7 8" xfId="32098"/>
    <cellStyle name="40% - Accent2 5 7 9" xfId="32099"/>
    <cellStyle name="40% - Accent2 5 7_PNF Disclosure Summary 063011" xfId="32100"/>
    <cellStyle name="40% - Accent2 5 8" xfId="32101"/>
    <cellStyle name="40% - Accent2 5 8 10" xfId="32102"/>
    <cellStyle name="40% - Accent2 5 8 11" xfId="32103"/>
    <cellStyle name="40% - Accent2 5 8 12" xfId="32104"/>
    <cellStyle name="40% - Accent2 5 8 13" xfId="32105"/>
    <cellStyle name="40% - Accent2 5 8 14" xfId="32106"/>
    <cellStyle name="40% - Accent2 5 8 15" xfId="32107"/>
    <cellStyle name="40% - Accent2 5 8 2" xfId="32108"/>
    <cellStyle name="40% - Accent2 5 8 2 2" xfId="32109"/>
    <cellStyle name="40% - Accent2 5 8 2 2 2" xfId="32110"/>
    <cellStyle name="40% - Accent2 5 8 2 3" xfId="32111"/>
    <cellStyle name="40% - Accent2 5 8 3" xfId="32112"/>
    <cellStyle name="40% - Accent2 5 8 3 2" xfId="32113"/>
    <cellStyle name="40% - Accent2 5 8 3 2 2" xfId="32114"/>
    <cellStyle name="40% - Accent2 5 8 3 3" xfId="32115"/>
    <cellStyle name="40% - Accent2 5 8 4" xfId="32116"/>
    <cellStyle name="40% - Accent2 5 8 4 2" xfId="32117"/>
    <cellStyle name="40% - Accent2 5 8 5" xfId="32118"/>
    <cellStyle name="40% - Accent2 5 8 6" xfId="32119"/>
    <cellStyle name="40% - Accent2 5 8 7" xfId="32120"/>
    <cellStyle name="40% - Accent2 5 8 8" xfId="32121"/>
    <cellStyle name="40% - Accent2 5 8 9" xfId="32122"/>
    <cellStyle name="40% - Accent2 5 8_PNF Disclosure Summary 063011" xfId="32123"/>
    <cellStyle name="40% - Accent2 5 9" xfId="32124"/>
    <cellStyle name="40% - Accent2 5 9 2" xfId="32125"/>
    <cellStyle name="40% - Accent2 5 9 2 2" xfId="32126"/>
    <cellStyle name="40% - Accent2 5 9 3" xfId="32127"/>
    <cellStyle name="40% - Accent2 5_PNF Disclosure Summary 063011" xfId="32128"/>
    <cellStyle name="40% - Accent2 6" xfId="32129"/>
    <cellStyle name="40% - Accent2 6 10" xfId="32130"/>
    <cellStyle name="40% - Accent2 6 10 2" xfId="32131"/>
    <cellStyle name="40% - Accent2 6 10 2 2" xfId="32132"/>
    <cellStyle name="40% - Accent2 6 10 3" xfId="32133"/>
    <cellStyle name="40% - Accent2 6 11" xfId="32134"/>
    <cellStyle name="40% - Accent2 6 11 2" xfId="32135"/>
    <cellStyle name="40% - Accent2 6 12" xfId="32136"/>
    <cellStyle name="40% - Accent2 6 13" xfId="32137"/>
    <cellStyle name="40% - Accent2 6 14" xfId="32138"/>
    <cellStyle name="40% - Accent2 6 15" xfId="32139"/>
    <cellStyle name="40% - Accent2 6 16" xfId="32140"/>
    <cellStyle name="40% - Accent2 6 17" xfId="32141"/>
    <cellStyle name="40% - Accent2 6 18" xfId="32142"/>
    <cellStyle name="40% - Accent2 6 19" xfId="32143"/>
    <cellStyle name="40% - Accent2 6 2" xfId="32144"/>
    <cellStyle name="40% - Accent2 6 2 10" xfId="32145"/>
    <cellStyle name="40% - Accent2 6 2 11" xfId="32146"/>
    <cellStyle name="40% - Accent2 6 2 12" xfId="32147"/>
    <cellStyle name="40% - Accent2 6 2 13" xfId="32148"/>
    <cellStyle name="40% - Accent2 6 2 14" xfId="32149"/>
    <cellStyle name="40% - Accent2 6 2 15" xfId="32150"/>
    <cellStyle name="40% - Accent2 6 2 16" xfId="32151"/>
    <cellStyle name="40% - Accent2 6 2 2" xfId="32152"/>
    <cellStyle name="40% - Accent2 6 2 2 10" xfId="32153"/>
    <cellStyle name="40% - Accent2 6 2 2 11" xfId="32154"/>
    <cellStyle name="40% - Accent2 6 2 2 12" xfId="32155"/>
    <cellStyle name="40% - Accent2 6 2 2 13" xfId="32156"/>
    <cellStyle name="40% - Accent2 6 2 2 14" xfId="32157"/>
    <cellStyle name="40% - Accent2 6 2 2 15" xfId="32158"/>
    <cellStyle name="40% - Accent2 6 2 2 2" xfId="32159"/>
    <cellStyle name="40% - Accent2 6 2 2 2 2" xfId="32160"/>
    <cellStyle name="40% - Accent2 6 2 2 2 2 2" xfId="32161"/>
    <cellStyle name="40% - Accent2 6 2 2 2 3" xfId="32162"/>
    <cellStyle name="40% - Accent2 6 2 2 3" xfId="32163"/>
    <cellStyle name="40% - Accent2 6 2 2 3 2" xfId="32164"/>
    <cellStyle name="40% - Accent2 6 2 2 3 2 2" xfId="32165"/>
    <cellStyle name="40% - Accent2 6 2 2 3 3" xfId="32166"/>
    <cellStyle name="40% - Accent2 6 2 2 4" xfId="32167"/>
    <cellStyle name="40% - Accent2 6 2 2 4 2" xfId="32168"/>
    <cellStyle name="40% - Accent2 6 2 2 5" xfId="32169"/>
    <cellStyle name="40% - Accent2 6 2 2 6" xfId="32170"/>
    <cellStyle name="40% - Accent2 6 2 2 7" xfId="32171"/>
    <cellStyle name="40% - Accent2 6 2 2 8" xfId="32172"/>
    <cellStyle name="40% - Accent2 6 2 2 9" xfId="32173"/>
    <cellStyle name="40% - Accent2 6 2 2_PNF Disclosure Summary 063011" xfId="32174"/>
    <cellStyle name="40% - Accent2 6 2 3" xfId="32175"/>
    <cellStyle name="40% - Accent2 6 2 3 2" xfId="32176"/>
    <cellStyle name="40% - Accent2 6 2 3 2 2" xfId="32177"/>
    <cellStyle name="40% - Accent2 6 2 3 3" xfId="32178"/>
    <cellStyle name="40% - Accent2 6 2 4" xfId="32179"/>
    <cellStyle name="40% - Accent2 6 2 4 2" xfId="32180"/>
    <cellStyle name="40% - Accent2 6 2 4 2 2" xfId="32181"/>
    <cellStyle name="40% - Accent2 6 2 4 3" xfId="32182"/>
    <cellStyle name="40% - Accent2 6 2 5" xfId="32183"/>
    <cellStyle name="40% - Accent2 6 2 5 2" xfId="32184"/>
    <cellStyle name="40% - Accent2 6 2 6" xfId="32185"/>
    <cellStyle name="40% - Accent2 6 2 7" xfId="32186"/>
    <cellStyle name="40% - Accent2 6 2 8" xfId="32187"/>
    <cellStyle name="40% - Accent2 6 2 9" xfId="32188"/>
    <cellStyle name="40% - Accent2 6 2_PNF Disclosure Summary 063011" xfId="32189"/>
    <cellStyle name="40% - Accent2 6 20" xfId="32190"/>
    <cellStyle name="40% - Accent2 6 21" xfId="32191"/>
    <cellStyle name="40% - Accent2 6 22" xfId="32192"/>
    <cellStyle name="40% - Accent2 6 3" xfId="32193"/>
    <cellStyle name="40% - Accent2 6 3 10" xfId="32194"/>
    <cellStyle name="40% - Accent2 6 3 11" xfId="32195"/>
    <cellStyle name="40% - Accent2 6 3 12" xfId="32196"/>
    <cellStyle name="40% - Accent2 6 3 13" xfId="32197"/>
    <cellStyle name="40% - Accent2 6 3 14" xfId="32198"/>
    <cellStyle name="40% - Accent2 6 3 15" xfId="32199"/>
    <cellStyle name="40% - Accent2 6 3 16" xfId="32200"/>
    <cellStyle name="40% - Accent2 6 3 2" xfId="32201"/>
    <cellStyle name="40% - Accent2 6 3 2 10" xfId="32202"/>
    <cellStyle name="40% - Accent2 6 3 2 11" xfId="32203"/>
    <cellStyle name="40% - Accent2 6 3 2 12" xfId="32204"/>
    <cellStyle name="40% - Accent2 6 3 2 13" xfId="32205"/>
    <cellStyle name="40% - Accent2 6 3 2 14" xfId="32206"/>
    <cellStyle name="40% - Accent2 6 3 2 15" xfId="32207"/>
    <cellStyle name="40% - Accent2 6 3 2 2" xfId="32208"/>
    <cellStyle name="40% - Accent2 6 3 2 2 2" xfId="32209"/>
    <cellStyle name="40% - Accent2 6 3 2 2 2 2" xfId="32210"/>
    <cellStyle name="40% - Accent2 6 3 2 2 3" xfId="32211"/>
    <cellStyle name="40% - Accent2 6 3 2 3" xfId="32212"/>
    <cellStyle name="40% - Accent2 6 3 2 3 2" xfId="32213"/>
    <cellStyle name="40% - Accent2 6 3 2 3 2 2" xfId="32214"/>
    <cellStyle name="40% - Accent2 6 3 2 3 3" xfId="32215"/>
    <cellStyle name="40% - Accent2 6 3 2 4" xfId="32216"/>
    <cellStyle name="40% - Accent2 6 3 2 4 2" xfId="32217"/>
    <cellStyle name="40% - Accent2 6 3 2 5" xfId="32218"/>
    <cellStyle name="40% - Accent2 6 3 2 6" xfId="32219"/>
    <cellStyle name="40% - Accent2 6 3 2 7" xfId="32220"/>
    <cellStyle name="40% - Accent2 6 3 2 8" xfId="32221"/>
    <cellStyle name="40% - Accent2 6 3 2 9" xfId="32222"/>
    <cellStyle name="40% - Accent2 6 3 2_PNF Disclosure Summary 063011" xfId="32223"/>
    <cellStyle name="40% - Accent2 6 3 3" xfId="32224"/>
    <cellStyle name="40% - Accent2 6 3 3 2" xfId="32225"/>
    <cellStyle name="40% - Accent2 6 3 3 2 2" xfId="32226"/>
    <cellStyle name="40% - Accent2 6 3 3 3" xfId="32227"/>
    <cellStyle name="40% - Accent2 6 3 4" xfId="32228"/>
    <cellStyle name="40% - Accent2 6 3 4 2" xfId="32229"/>
    <cellStyle name="40% - Accent2 6 3 4 2 2" xfId="32230"/>
    <cellStyle name="40% - Accent2 6 3 4 3" xfId="32231"/>
    <cellStyle name="40% - Accent2 6 3 5" xfId="32232"/>
    <cellStyle name="40% - Accent2 6 3 5 2" xfId="32233"/>
    <cellStyle name="40% - Accent2 6 3 6" xfId="32234"/>
    <cellStyle name="40% - Accent2 6 3 7" xfId="32235"/>
    <cellStyle name="40% - Accent2 6 3 8" xfId="32236"/>
    <cellStyle name="40% - Accent2 6 3 9" xfId="32237"/>
    <cellStyle name="40% - Accent2 6 3_PNF Disclosure Summary 063011" xfId="32238"/>
    <cellStyle name="40% - Accent2 6 4" xfId="32239"/>
    <cellStyle name="40% - Accent2 6 4 10" xfId="32240"/>
    <cellStyle name="40% - Accent2 6 4 11" xfId="32241"/>
    <cellStyle name="40% - Accent2 6 4 12" xfId="32242"/>
    <cellStyle name="40% - Accent2 6 4 13" xfId="32243"/>
    <cellStyle name="40% - Accent2 6 4 14" xfId="32244"/>
    <cellStyle name="40% - Accent2 6 4 15" xfId="32245"/>
    <cellStyle name="40% - Accent2 6 4 16" xfId="32246"/>
    <cellStyle name="40% - Accent2 6 4 2" xfId="32247"/>
    <cellStyle name="40% - Accent2 6 4 2 10" xfId="32248"/>
    <cellStyle name="40% - Accent2 6 4 2 11" xfId="32249"/>
    <cellStyle name="40% - Accent2 6 4 2 12" xfId="32250"/>
    <cellStyle name="40% - Accent2 6 4 2 13" xfId="32251"/>
    <cellStyle name="40% - Accent2 6 4 2 14" xfId="32252"/>
    <cellStyle name="40% - Accent2 6 4 2 15" xfId="32253"/>
    <cellStyle name="40% - Accent2 6 4 2 2" xfId="32254"/>
    <cellStyle name="40% - Accent2 6 4 2 2 2" xfId="32255"/>
    <cellStyle name="40% - Accent2 6 4 2 2 2 2" xfId="32256"/>
    <cellStyle name="40% - Accent2 6 4 2 2 3" xfId="32257"/>
    <cellStyle name="40% - Accent2 6 4 2 3" xfId="32258"/>
    <cellStyle name="40% - Accent2 6 4 2 3 2" xfId="32259"/>
    <cellStyle name="40% - Accent2 6 4 2 3 2 2" xfId="32260"/>
    <cellStyle name="40% - Accent2 6 4 2 3 3" xfId="32261"/>
    <cellStyle name="40% - Accent2 6 4 2 4" xfId="32262"/>
    <cellStyle name="40% - Accent2 6 4 2 4 2" xfId="32263"/>
    <cellStyle name="40% - Accent2 6 4 2 5" xfId="32264"/>
    <cellStyle name="40% - Accent2 6 4 2 6" xfId="32265"/>
    <cellStyle name="40% - Accent2 6 4 2 7" xfId="32266"/>
    <cellStyle name="40% - Accent2 6 4 2 8" xfId="32267"/>
    <cellStyle name="40% - Accent2 6 4 2 9" xfId="32268"/>
    <cellStyle name="40% - Accent2 6 4 2_PNF Disclosure Summary 063011" xfId="32269"/>
    <cellStyle name="40% - Accent2 6 4 3" xfId="32270"/>
    <cellStyle name="40% - Accent2 6 4 3 2" xfId="32271"/>
    <cellStyle name="40% - Accent2 6 4 3 2 2" xfId="32272"/>
    <cellStyle name="40% - Accent2 6 4 3 3" xfId="32273"/>
    <cellStyle name="40% - Accent2 6 4 4" xfId="32274"/>
    <cellStyle name="40% - Accent2 6 4 4 2" xfId="32275"/>
    <cellStyle name="40% - Accent2 6 4 4 2 2" xfId="32276"/>
    <cellStyle name="40% - Accent2 6 4 4 3" xfId="32277"/>
    <cellStyle name="40% - Accent2 6 4 5" xfId="32278"/>
    <cellStyle name="40% - Accent2 6 4 5 2" xfId="32279"/>
    <cellStyle name="40% - Accent2 6 4 6" xfId="32280"/>
    <cellStyle name="40% - Accent2 6 4 7" xfId="32281"/>
    <cellStyle name="40% - Accent2 6 4 8" xfId="32282"/>
    <cellStyle name="40% - Accent2 6 4 9" xfId="32283"/>
    <cellStyle name="40% - Accent2 6 4_PNF Disclosure Summary 063011" xfId="32284"/>
    <cellStyle name="40% - Accent2 6 5" xfId="32285"/>
    <cellStyle name="40% - Accent2 6 5 10" xfId="32286"/>
    <cellStyle name="40% - Accent2 6 5 11" xfId="32287"/>
    <cellStyle name="40% - Accent2 6 5 12" xfId="32288"/>
    <cellStyle name="40% - Accent2 6 5 13" xfId="32289"/>
    <cellStyle name="40% - Accent2 6 5 14" xfId="32290"/>
    <cellStyle name="40% - Accent2 6 5 15" xfId="32291"/>
    <cellStyle name="40% - Accent2 6 5 16" xfId="32292"/>
    <cellStyle name="40% - Accent2 6 5 2" xfId="32293"/>
    <cellStyle name="40% - Accent2 6 5 2 10" xfId="32294"/>
    <cellStyle name="40% - Accent2 6 5 2 11" xfId="32295"/>
    <cellStyle name="40% - Accent2 6 5 2 12" xfId="32296"/>
    <cellStyle name="40% - Accent2 6 5 2 13" xfId="32297"/>
    <cellStyle name="40% - Accent2 6 5 2 14" xfId="32298"/>
    <cellStyle name="40% - Accent2 6 5 2 15" xfId="32299"/>
    <cellStyle name="40% - Accent2 6 5 2 2" xfId="32300"/>
    <cellStyle name="40% - Accent2 6 5 2 2 2" xfId="32301"/>
    <cellStyle name="40% - Accent2 6 5 2 2 2 2" xfId="32302"/>
    <cellStyle name="40% - Accent2 6 5 2 2 3" xfId="32303"/>
    <cellStyle name="40% - Accent2 6 5 2 3" xfId="32304"/>
    <cellStyle name="40% - Accent2 6 5 2 3 2" xfId="32305"/>
    <cellStyle name="40% - Accent2 6 5 2 3 2 2" xfId="32306"/>
    <cellStyle name="40% - Accent2 6 5 2 3 3" xfId="32307"/>
    <cellStyle name="40% - Accent2 6 5 2 4" xfId="32308"/>
    <cellStyle name="40% - Accent2 6 5 2 4 2" xfId="32309"/>
    <cellStyle name="40% - Accent2 6 5 2 5" xfId="32310"/>
    <cellStyle name="40% - Accent2 6 5 2 6" xfId="32311"/>
    <cellStyle name="40% - Accent2 6 5 2 7" xfId="32312"/>
    <cellStyle name="40% - Accent2 6 5 2 8" xfId="32313"/>
    <cellStyle name="40% - Accent2 6 5 2 9" xfId="32314"/>
    <cellStyle name="40% - Accent2 6 5 2_PNF Disclosure Summary 063011" xfId="32315"/>
    <cellStyle name="40% - Accent2 6 5 3" xfId="32316"/>
    <cellStyle name="40% - Accent2 6 5 3 2" xfId="32317"/>
    <cellStyle name="40% - Accent2 6 5 3 2 2" xfId="32318"/>
    <cellStyle name="40% - Accent2 6 5 3 3" xfId="32319"/>
    <cellStyle name="40% - Accent2 6 5 4" xfId="32320"/>
    <cellStyle name="40% - Accent2 6 5 4 2" xfId="32321"/>
    <cellStyle name="40% - Accent2 6 5 4 2 2" xfId="32322"/>
    <cellStyle name="40% - Accent2 6 5 4 3" xfId="32323"/>
    <cellStyle name="40% - Accent2 6 5 5" xfId="32324"/>
    <cellStyle name="40% - Accent2 6 5 5 2" xfId="32325"/>
    <cellStyle name="40% - Accent2 6 5 6" xfId="32326"/>
    <cellStyle name="40% - Accent2 6 5 7" xfId="32327"/>
    <cellStyle name="40% - Accent2 6 5 8" xfId="32328"/>
    <cellStyle name="40% - Accent2 6 5 9" xfId="32329"/>
    <cellStyle name="40% - Accent2 6 5_PNF Disclosure Summary 063011" xfId="32330"/>
    <cellStyle name="40% - Accent2 6 6" xfId="32331"/>
    <cellStyle name="40% - Accent2 6 6 10" xfId="32332"/>
    <cellStyle name="40% - Accent2 6 6 11" xfId="32333"/>
    <cellStyle name="40% - Accent2 6 6 12" xfId="32334"/>
    <cellStyle name="40% - Accent2 6 6 13" xfId="32335"/>
    <cellStyle name="40% - Accent2 6 6 14" xfId="32336"/>
    <cellStyle name="40% - Accent2 6 6 15" xfId="32337"/>
    <cellStyle name="40% - Accent2 6 6 16" xfId="32338"/>
    <cellStyle name="40% - Accent2 6 6 2" xfId="32339"/>
    <cellStyle name="40% - Accent2 6 6 2 10" xfId="32340"/>
    <cellStyle name="40% - Accent2 6 6 2 11" xfId="32341"/>
    <cellStyle name="40% - Accent2 6 6 2 12" xfId="32342"/>
    <cellStyle name="40% - Accent2 6 6 2 13" xfId="32343"/>
    <cellStyle name="40% - Accent2 6 6 2 14" xfId="32344"/>
    <cellStyle name="40% - Accent2 6 6 2 15" xfId="32345"/>
    <cellStyle name="40% - Accent2 6 6 2 2" xfId="32346"/>
    <cellStyle name="40% - Accent2 6 6 2 2 2" xfId="32347"/>
    <cellStyle name="40% - Accent2 6 6 2 2 2 2" xfId="32348"/>
    <cellStyle name="40% - Accent2 6 6 2 2 3" xfId="32349"/>
    <cellStyle name="40% - Accent2 6 6 2 3" xfId="32350"/>
    <cellStyle name="40% - Accent2 6 6 2 3 2" xfId="32351"/>
    <cellStyle name="40% - Accent2 6 6 2 3 2 2" xfId="32352"/>
    <cellStyle name="40% - Accent2 6 6 2 3 3" xfId="32353"/>
    <cellStyle name="40% - Accent2 6 6 2 4" xfId="32354"/>
    <cellStyle name="40% - Accent2 6 6 2 4 2" xfId="32355"/>
    <cellStyle name="40% - Accent2 6 6 2 5" xfId="32356"/>
    <cellStyle name="40% - Accent2 6 6 2 6" xfId="32357"/>
    <cellStyle name="40% - Accent2 6 6 2 7" xfId="32358"/>
    <cellStyle name="40% - Accent2 6 6 2 8" xfId="32359"/>
    <cellStyle name="40% - Accent2 6 6 2 9" xfId="32360"/>
    <cellStyle name="40% - Accent2 6 6 2_PNF Disclosure Summary 063011" xfId="32361"/>
    <cellStyle name="40% - Accent2 6 6 3" xfId="32362"/>
    <cellStyle name="40% - Accent2 6 6 3 2" xfId="32363"/>
    <cellStyle name="40% - Accent2 6 6 3 2 2" xfId="32364"/>
    <cellStyle name="40% - Accent2 6 6 3 3" xfId="32365"/>
    <cellStyle name="40% - Accent2 6 6 4" xfId="32366"/>
    <cellStyle name="40% - Accent2 6 6 4 2" xfId="32367"/>
    <cellStyle name="40% - Accent2 6 6 4 2 2" xfId="32368"/>
    <cellStyle name="40% - Accent2 6 6 4 3" xfId="32369"/>
    <cellStyle name="40% - Accent2 6 6 5" xfId="32370"/>
    <cellStyle name="40% - Accent2 6 6 5 2" xfId="32371"/>
    <cellStyle name="40% - Accent2 6 6 6" xfId="32372"/>
    <cellStyle name="40% - Accent2 6 6 7" xfId="32373"/>
    <cellStyle name="40% - Accent2 6 6 8" xfId="32374"/>
    <cellStyle name="40% - Accent2 6 6 9" xfId="32375"/>
    <cellStyle name="40% - Accent2 6 6_PNF Disclosure Summary 063011" xfId="32376"/>
    <cellStyle name="40% - Accent2 6 7" xfId="32377"/>
    <cellStyle name="40% - Accent2 6 7 10" xfId="32378"/>
    <cellStyle name="40% - Accent2 6 7 11" xfId="32379"/>
    <cellStyle name="40% - Accent2 6 7 12" xfId="32380"/>
    <cellStyle name="40% - Accent2 6 7 13" xfId="32381"/>
    <cellStyle name="40% - Accent2 6 7 14" xfId="32382"/>
    <cellStyle name="40% - Accent2 6 7 15" xfId="32383"/>
    <cellStyle name="40% - Accent2 6 7 16" xfId="32384"/>
    <cellStyle name="40% - Accent2 6 7 2" xfId="32385"/>
    <cellStyle name="40% - Accent2 6 7 2 10" xfId="32386"/>
    <cellStyle name="40% - Accent2 6 7 2 11" xfId="32387"/>
    <cellStyle name="40% - Accent2 6 7 2 12" xfId="32388"/>
    <cellStyle name="40% - Accent2 6 7 2 13" xfId="32389"/>
    <cellStyle name="40% - Accent2 6 7 2 14" xfId="32390"/>
    <cellStyle name="40% - Accent2 6 7 2 15" xfId="32391"/>
    <cellStyle name="40% - Accent2 6 7 2 2" xfId="32392"/>
    <cellStyle name="40% - Accent2 6 7 2 2 2" xfId="32393"/>
    <cellStyle name="40% - Accent2 6 7 2 2 2 2" xfId="32394"/>
    <cellStyle name="40% - Accent2 6 7 2 2 3" xfId="32395"/>
    <cellStyle name="40% - Accent2 6 7 2 3" xfId="32396"/>
    <cellStyle name="40% - Accent2 6 7 2 3 2" xfId="32397"/>
    <cellStyle name="40% - Accent2 6 7 2 3 2 2" xfId="32398"/>
    <cellStyle name="40% - Accent2 6 7 2 3 3" xfId="32399"/>
    <cellStyle name="40% - Accent2 6 7 2 4" xfId="32400"/>
    <cellStyle name="40% - Accent2 6 7 2 4 2" xfId="32401"/>
    <cellStyle name="40% - Accent2 6 7 2 5" xfId="32402"/>
    <cellStyle name="40% - Accent2 6 7 2 6" xfId="32403"/>
    <cellStyle name="40% - Accent2 6 7 2 7" xfId="32404"/>
    <cellStyle name="40% - Accent2 6 7 2 8" xfId="32405"/>
    <cellStyle name="40% - Accent2 6 7 2 9" xfId="32406"/>
    <cellStyle name="40% - Accent2 6 7 2_PNF Disclosure Summary 063011" xfId="32407"/>
    <cellStyle name="40% - Accent2 6 7 3" xfId="32408"/>
    <cellStyle name="40% - Accent2 6 7 3 2" xfId="32409"/>
    <cellStyle name="40% - Accent2 6 7 3 2 2" xfId="32410"/>
    <cellStyle name="40% - Accent2 6 7 3 3" xfId="32411"/>
    <cellStyle name="40% - Accent2 6 7 4" xfId="32412"/>
    <cellStyle name="40% - Accent2 6 7 4 2" xfId="32413"/>
    <cellStyle name="40% - Accent2 6 7 4 2 2" xfId="32414"/>
    <cellStyle name="40% - Accent2 6 7 4 3" xfId="32415"/>
    <cellStyle name="40% - Accent2 6 7 5" xfId="32416"/>
    <cellStyle name="40% - Accent2 6 7 5 2" xfId="32417"/>
    <cellStyle name="40% - Accent2 6 7 6" xfId="32418"/>
    <cellStyle name="40% - Accent2 6 7 7" xfId="32419"/>
    <cellStyle name="40% - Accent2 6 7 8" xfId="32420"/>
    <cellStyle name="40% - Accent2 6 7 9" xfId="32421"/>
    <cellStyle name="40% - Accent2 6 7_PNF Disclosure Summary 063011" xfId="32422"/>
    <cellStyle name="40% - Accent2 6 8" xfId="32423"/>
    <cellStyle name="40% - Accent2 6 8 10" xfId="32424"/>
    <cellStyle name="40% - Accent2 6 8 11" xfId="32425"/>
    <cellStyle name="40% - Accent2 6 8 12" xfId="32426"/>
    <cellStyle name="40% - Accent2 6 8 13" xfId="32427"/>
    <cellStyle name="40% - Accent2 6 8 14" xfId="32428"/>
    <cellStyle name="40% - Accent2 6 8 15" xfId="32429"/>
    <cellStyle name="40% - Accent2 6 8 2" xfId="32430"/>
    <cellStyle name="40% - Accent2 6 8 2 2" xfId="32431"/>
    <cellStyle name="40% - Accent2 6 8 2 2 2" xfId="32432"/>
    <cellStyle name="40% - Accent2 6 8 2 3" xfId="32433"/>
    <cellStyle name="40% - Accent2 6 8 3" xfId="32434"/>
    <cellStyle name="40% - Accent2 6 8 3 2" xfId="32435"/>
    <cellStyle name="40% - Accent2 6 8 3 2 2" xfId="32436"/>
    <cellStyle name="40% - Accent2 6 8 3 3" xfId="32437"/>
    <cellStyle name="40% - Accent2 6 8 4" xfId="32438"/>
    <cellStyle name="40% - Accent2 6 8 4 2" xfId="32439"/>
    <cellStyle name="40% - Accent2 6 8 5" xfId="32440"/>
    <cellStyle name="40% - Accent2 6 8 6" xfId="32441"/>
    <cellStyle name="40% - Accent2 6 8 7" xfId="32442"/>
    <cellStyle name="40% - Accent2 6 8 8" xfId="32443"/>
    <cellStyle name="40% - Accent2 6 8 9" xfId="32444"/>
    <cellStyle name="40% - Accent2 6 8_PNF Disclosure Summary 063011" xfId="32445"/>
    <cellStyle name="40% - Accent2 6 9" xfId="32446"/>
    <cellStyle name="40% - Accent2 6 9 2" xfId="32447"/>
    <cellStyle name="40% - Accent2 6 9 2 2" xfId="32448"/>
    <cellStyle name="40% - Accent2 6 9 3" xfId="32449"/>
    <cellStyle name="40% - Accent2 6_PNF Disclosure Summary 063011" xfId="32450"/>
    <cellStyle name="40% - Accent2 7" xfId="32451"/>
    <cellStyle name="40% - Accent2 7 10" xfId="32452"/>
    <cellStyle name="40% - Accent2 7 10 2" xfId="32453"/>
    <cellStyle name="40% - Accent2 7 10 2 2" xfId="32454"/>
    <cellStyle name="40% - Accent2 7 10 3" xfId="32455"/>
    <cellStyle name="40% - Accent2 7 11" xfId="32456"/>
    <cellStyle name="40% - Accent2 7 11 2" xfId="32457"/>
    <cellStyle name="40% - Accent2 7 12" xfId="32458"/>
    <cellStyle name="40% - Accent2 7 13" xfId="32459"/>
    <cellStyle name="40% - Accent2 7 14" xfId="32460"/>
    <cellStyle name="40% - Accent2 7 15" xfId="32461"/>
    <cellStyle name="40% - Accent2 7 16" xfId="32462"/>
    <cellStyle name="40% - Accent2 7 17" xfId="32463"/>
    <cellStyle name="40% - Accent2 7 18" xfId="32464"/>
    <cellStyle name="40% - Accent2 7 19" xfId="32465"/>
    <cellStyle name="40% - Accent2 7 2" xfId="32466"/>
    <cellStyle name="40% - Accent2 7 2 10" xfId="32467"/>
    <cellStyle name="40% - Accent2 7 2 11" xfId="32468"/>
    <cellStyle name="40% - Accent2 7 2 12" xfId="32469"/>
    <cellStyle name="40% - Accent2 7 2 13" xfId="32470"/>
    <cellStyle name="40% - Accent2 7 2 14" xfId="32471"/>
    <cellStyle name="40% - Accent2 7 2 15" xfId="32472"/>
    <cellStyle name="40% - Accent2 7 2 16" xfId="32473"/>
    <cellStyle name="40% - Accent2 7 2 2" xfId="32474"/>
    <cellStyle name="40% - Accent2 7 2 2 10" xfId="32475"/>
    <cellStyle name="40% - Accent2 7 2 2 11" xfId="32476"/>
    <cellStyle name="40% - Accent2 7 2 2 12" xfId="32477"/>
    <cellStyle name="40% - Accent2 7 2 2 13" xfId="32478"/>
    <cellStyle name="40% - Accent2 7 2 2 14" xfId="32479"/>
    <cellStyle name="40% - Accent2 7 2 2 15" xfId="32480"/>
    <cellStyle name="40% - Accent2 7 2 2 2" xfId="32481"/>
    <cellStyle name="40% - Accent2 7 2 2 2 2" xfId="32482"/>
    <cellStyle name="40% - Accent2 7 2 2 2 2 2" xfId="32483"/>
    <cellStyle name="40% - Accent2 7 2 2 2 3" xfId="32484"/>
    <cellStyle name="40% - Accent2 7 2 2 3" xfId="32485"/>
    <cellStyle name="40% - Accent2 7 2 2 3 2" xfId="32486"/>
    <cellStyle name="40% - Accent2 7 2 2 3 2 2" xfId="32487"/>
    <cellStyle name="40% - Accent2 7 2 2 3 3" xfId="32488"/>
    <cellStyle name="40% - Accent2 7 2 2 4" xfId="32489"/>
    <cellStyle name="40% - Accent2 7 2 2 4 2" xfId="32490"/>
    <cellStyle name="40% - Accent2 7 2 2 5" xfId="32491"/>
    <cellStyle name="40% - Accent2 7 2 2 6" xfId="32492"/>
    <cellStyle name="40% - Accent2 7 2 2 7" xfId="32493"/>
    <cellStyle name="40% - Accent2 7 2 2 8" xfId="32494"/>
    <cellStyle name="40% - Accent2 7 2 2 9" xfId="32495"/>
    <cellStyle name="40% - Accent2 7 2 2_PNF Disclosure Summary 063011" xfId="32496"/>
    <cellStyle name="40% - Accent2 7 2 3" xfId="32497"/>
    <cellStyle name="40% - Accent2 7 2 3 2" xfId="32498"/>
    <cellStyle name="40% - Accent2 7 2 3 2 2" xfId="32499"/>
    <cellStyle name="40% - Accent2 7 2 3 3" xfId="32500"/>
    <cellStyle name="40% - Accent2 7 2 4" xfId="32501"/>
    <cellStyle name="40% - Accent2 7 2 4 2" xfId="32502"/>
    <cellStyle name="40% - Accent2 7 2 4 2 2" xfId="32503"/>
    <cellStyle name="40% - Accent2 7 2 4 3" xfId="32504"/>
    <cellStyle name="40% - Accent2 7 2 5" xfId="32505"/>
    <cellStyle name="40% - Accent2 7 2 5 2" xfId="32506"/>
    <cellStyle name="40% - Accent2 7 2 6" xfId="32507"/>
    <cellStyle name="40% - Accent2 7 2 7" xfId="32508"/>
    <cellStyle name="40% - Accent2 7 2 8" xfId="32509"/>
    <cellStyle name="40% - Accent2 7 2 9" xfId="32510"/>
    <cellStyle name="40% - Accent2 7 2_PNF Disclosure Summary 063011" xfId="32511"/>
    <cellStyle name="40% - Accent2 7 20" xfId="32512"/>
    <cellStyle name="40% - Accent2 7 21" xfId="32513"/>
    <cellStyle name="40% - Accent2 7 22" xfId="32514"/>
    <cellStyle name="40% - Accent2 7 3" xfId="32515"/>
    <cellStyle name="40% - Accent2 7 3 10" xfId="32516"/>
    <cellStyle name="40% - Accent2 7 3 11" xfId="32517"/>
    <cellStyle name="40% - Accent2 7 3 12" xfId="32518"/>
    <cellStyle name="40% - Accent2 7 3 13" xfId="32519"/>
    <cellStyle name="40% - Accent2 7 3 14" xfId="32520"/>
    <cellStyle name="40% - Accent2 7 3 15" xfId="32521"/>
    <cellStyle name="40% - Accent2 7 3 16" xfId="32522"/>
    <cellStyle name="40% - Accent2 7 3 2" xfId="32523"/>
    <cellStyle name="40% - Accent2 7 3 2 10" xfId="32524"/>
    <cellStyle name="40% - Accent2 7 3 2 11" xfId="32525"/>
    <cellStyle name="40% - Accent2 7 3 2 12" xfId="32526"/>
    <cellStyle name="40% - Accent2 7 3 2 13" xfId="32527"/>
    <cellStyle name="40% - Accent2 7 3 2 14" xfId="32528"/>
    <cellStyle name="40% - Accent2 7 3 2 15" xfId="32529"/>
    <cellStyle name="40% - Accent2 7 3 2 2" xfId="32530"/>
    <cellStyle name="40% - Accent2 7 3 2 2 2" xfId="32531"/>
    <cellStyle name="40% - Accent2 7 3 2 2 2 2" xfId="32532"/>
    <cellStyle name="40% - Accent2 7 3 2 2 3" xfId="32533"/>
    <cellStyle name="40% - Accent2 7 3 2 3" xfId="32534"/>
    <cellStyle name="40% - Accent2 7 3 2 3 2" xfId="32535"/>
    <cellStyle name="40% - Accent2 7 3 2 3 2 2" xfId="32536"/>
    <cellStyle name="40% - Accent2 7 3 2 3 3" xfId="32537"/>
    <cellStyle name="40% - Accent2 7 3 2 4" xfId="32538"/>
    <cellStyle name="40% - Accent2 7 3 2 4 2" xfId="32539"/>
    <cellStyle name="40% - Accent2 7 3 2 5" xfId="32540"/>
    <cellStyle name="40% - Accent2 7 3 2 6" xfId="32541"/>
    <cellStyle name="40% - Accent2 7 3 2 7" xfId="32542"/>
    <cellStyle name="40% - Accent2 7 3 2 8" xfId="32543"/>
    <cellStyle name="40% - Accent2 7 3 2 9" xfId="32544"/>
    <cellStyle name="40% - Accent2 7 3 2_PNF Disclosure Summary 063011" xfId="32545"/>
    <cellStyle name="40% - Accent2 7 3 3" xfId="32546"/>
    <cellStyle name="40% - Accent2 7 3 3 2" xfId="32547"/>
    <cellStyle name="40% - Accent2 7 3 3 2 2" xfId="32548"/>
    <cellStyle name="40% - Accent2 7 3 3 3" xfId="32549"/>
    <cellStyle name="40% - Accent2 7 3 4" xfId="32550"/>
    <cellStyle name="40% - Accent2 7 3 4 2" xfId="32551"/>
    <cellStyle name="40% - Accent2 7 3 4 2 2" xfId="32552"/>
    <cellStyle name="40% - Accent2 7 3 4 3" xfId="32553"/>
    <cellStyle name="40% - Accent2 7 3 5" xfId="32554"/>
    <cellStyle name="40% - Accent2 7 3 5 2" xfId="32555"/>
    <cellStyle name="40% - Accent2 7 3 6" xfId="32556"/>
    <cellStyle name="40% - Accent2 7 3 7" xfId="32557"/>
    <cellStyle name="40% - Accent2 7 3 8" xfId="32558"/>
    <cellStyle name="40% - Accent2 7 3 9" xfId="32559"/>
    <cellStyle name="40% - Accent2 7 3_PNF Disclosure Summary 063011" xfId="32560"/>
    <cellStyle name="40% - Accent2 7 4" xfId="32561"/>
    <cellStyle name="40% - Accent2 7 4 10" xfId="32562"/>
    <cellStyle name="40% - Accent2 7 4 11" xfId="32563"/>
    <cellStyle name="40% - Accent2 7 4 12" xfId="32564"/>
    <cellStyle name="40% - Accent2 7 4 13" xfId="32565"/>
    <cellStyle name="40% - Accent2 7 4 14" xfId="32566"/>
    <cellStyle name="40% - Accent2 7 4 15" xfId="32567"/>
    <cellStyle name="40% - Accent2 7 4 16" xfId="32568"/>
    <cellStyle name="40% - Accent2 7 4 2" xfId="32569"/>
    <cellStyle name="40% - Accent2 7 4 2 10" xfId="32570"/>
    <cellStyle name="40% - Accent2 7 4 2 11" xfId="32571"/>
    <cellStyle name="40% - Accent2 7 4 2 12" xfId="32572"/>
    <cellStyle name="40% - Accent2 7 4 2 13" xfId="32573"/>
    <cellStyle name="40% - Accent2 7 4 2 14" xfId="32574"/>
    <cellStyle name="40% - Accent2 7 4 2 15" xfId="32575"/>
    <cellStyle name="40% - Accent2 7 4 2 2" xfId="32576"/>
    <cellStyle name="40% - Accent2 7 4 2 2 2" xfId="32577"/>
    <cellStyle name="40% - Accent2 7 4 2 2 2 2" xfId="32578"/>
    <cellStyle name="40% - Accent2 7 4 2 2 3" xfId="32579"/>
    <cellStyle name="40% - Accent2 7 4 2 3" xfId="32580"/>
    <cellStyle name="40% - Accent2 7 4 2 3 2" xfId="32581"/>
    <cellStyle name="40% - Accent2 7 4 2 3 2 2" xfId="32582"/>
    <cellStyle name="40% - Accent2 7 4 2 3 3" xfId="32583"/>
    <cellStyle name="40% - Accent2 7 4 2 4" xfId="32584"/>
    <cellStyle name="40% - Accent2 7 4 2 4 2" xfId="32585"/>
    <cellStyle name="40% - Accent2 7 4 2 5" xfId="32586"/>
    <cellStyle name="40% - Accent2 7 4 2 6" xfId="32587"/>
    <cellStyle name="40% - Accent2 7 4 2 7" xfId="32588"/>
    <cellStyle name="40% - Accent2 7 4 2 8" xfId="32589"/>
    <cellStyle name="40% - Accent2 7 4 2 9" xfId="32590"/>
    <cellStyle name="40% - Accent2 7 4 2_PNF Disclosure Summary 063011" xfId="32591"/>
    <cellStyle name="40% - Accent2 7 4 3" xfId="32592"/>
    <cellStyle name="40% - Accent2 7 4 3 2" xfId="32593"/>
    <cellStyle name="40% - Accent2 7 4 3 2 2" xfId="32594"/>
    <cellStyle name="40% - Accent2 7 4 3 3" xfId="32595"/>
    <cellStyle name="40% - Accent2 7 4 4" xfId="32596"/>
    <cellStyle name="40% - Accent2 7 4 4 2" xfId="32597"/>
    <cellStyle name="40% - Accent2 7 4 4 2 2" xfId="32598"/>
    <cellStyle name="40% - Accent2 7 4 4 3" xfId="32599"/>
    <cellStyle name="40% - Accent2 7 4 5" xfId="32600"/>
    <cellStyle name="40% - Accent2 7 4 5 2" xfId="32601"/>
    <cellStyle name="40% - Accent2 7 4 6" xfId="32602"/>
    <cellStyle name="40% - Accent2 7 4 7" xfId="32603"/>
    <cellStyle name="40% - Accent2 7 4 8" xfId="32604"/>
    <cellStyle name="40% - Accent2 7 4 9" xfId="32605"/>
    <cellStyle name="40% - Accent2 7 4_PNF Disclosure Summary 063011" xfId="32606"/>
    <cellStyle name="40% - Accent2 7 5" xfId="32607"/>
    <cellStyle name="40% - Accent2 7 5 10" xfId="32608"/>
    <cellStyle name="40% - Accent2 7 5 11" xfId="32609"/>
    <cellStyle name="40% - Accent2 7 5 12" xfId="32610"/>
    <cellStyle name="40% - Accent2 7 5 13" xfId="32611"/>
    <cellStyle name="40% - Accent2 7 5 14" xfId="32612"/>
    <cellStyle name="40% - Accent2 7 5 15" xfId="32613"/>
    <cellStyle name="40% - Accent2 7 5 16" xfId="32614"/>
    <cellStyle name="40% - Accent2 7 5 2" xfId="32615"/>
    <cellStyle name="40% - Accent2 7 5 2 10" xfId="32616"/>
    <cellStyle name="40% - Accent2 7 5 2 11" xfId="32617"/>
    <cellStyle name="40% - Accent2 7 5 2 12" xfId="32618"/>
    <cellStyle name="40% - Accent2 7 5 2 13" xfId="32619"/>
    <cellStyle name="40% - Accent2 7 5 2 14" xfId="32620"/>
    <cellStyle name="40% - Accent2 7 5 2 15" xfId="32621"/>
    <cellStyle name="40% - Accent2 7 5 2 2" xfId="32622"/>
    <cellStyle name="40% - Accent2 7 5 2 2 2" xfId="32623"/>
    <cellStyle name="40% - Accent2 7 5 2 2 2 2" xfId="32624"/>
    <cellStyle name="40% - Accent2 7 5 2 2 3" xfId="32625"/>
    <cellStyle name="40% - Accent2 7 5 2 3" xfId="32626"/>
    <cellStyle name="40% - Accent2 7 5 2 3 2" xfId="32627"/>
    <cellStyle name="40% - Accent2 7 5 2 3 2 2" xfId="32628"/>
    <cellStyle name="40% - Accent2 7 5 2 3 3" xfId="32629"/>
    <cellStyle name="40% - Accent2 7 5 2 4" xfId="32630"/>
    <cellStyle name="40% - Accent2 7 5 2 4 2" xfId="32631"/>
    <cellStyle name="40% - Accent2 7 5 2 5" xfId="32632"/>
    <cellStyle name="40% - Accent2 7 5 2 6" xfId="32633"/>
    <cellStyle name="40% - Accent2 7 5 2 7" xfId="32634"/>
    <cellStyle name="40% - Accent2 7 5 2 8" xfId="32635"/>
    <cellStyle name="40% - Accent2 7 5 2 9" xfId="32636"/>
    <cellStyle name="40% - Accent2 7 5 2_PNF Disclosure Summary 063011" xfId="32637"/>
    <cellStyle name="40% - Accent2 7 5 3" xfId="32638"/>
    <cellStyle name="40% - Accent2 7 5 3 2" xfId="32639"/>
    <cellStyle name="40% - Accent2 7 5 3 2 2" xfId="32640"/>
    <cellStyle name="40% - Accent2 7 5 3 3" xfId="32641"/>
    <cellStyle name="40% - Accent2 7 5 4" xfId="32642"/>
    <cellStyle name="40% - Accent2 7 5 4 2" xfId="32643"/>
    <cellStyle name="40% - Accent2 7 5 4 2 2" xfId="32644"/>
    <cellStyle name="40% - Accent2 7 5 4 3" xfId="32645"/>
    <cellStyle name="40% - Accent2 7 5 5" xfId="32646"/>
    <cellStyle name="40% - Accent2 7 5 5 2" xfId="32647"/>
    <cellStyle name="40% - Accent2 7 5 6" xfId="32648"/>
    <cellStyle name="40% - Accent2 7 5 7" xfId="32649"/>
    <cellStyle name="40% - Accent2 7 5 8" xfId="32650"/>
    <cellStyle name="40% - Accent2 7 5 9" xfId="32651"/>
    <cellStyle name="40% - Accent2 7 5_PNF Disclosure Summary 063011" xfId="32652"/>
    <cellStyle name="40% - Accent2 7 6" xfId="32653"/>
    <cellStyle name="40% - Accent2 7 6 10" xfId="32654"/>
    <cellStyle name="40% - Accent2 7 6 11" xfId="32655"/>
    <cellStyle name="40% - Accent2 7 6 12" xfId="32656"/>
    <cellStyle name="40% - Accent2 7 6 13" xfId="32657"/>
    <cellStyle name="40% - Accent2 7 6 14" xfId="32658"/>
    <cellStyle name="40% - Accent2 7 6 15" xfId="32659"/>
    <cellStyle name="40% - Accent2 7 6 16" xfId="32660"/>
    <cellStyle name="40% - Accent2 7 6 2" xfId="32661"/>
    <cellStyle name="40% - Accent2 7 6 2 10" xfId="32662"/>
    <cellStyle name="40% - Accent2 7 6 2 11" xfId="32663"/>
    <cellStyle name="40% - Accent2 7 6 2 12" xfId="32664"/>
    <cellStyle name="40% - Accent2 7 6 2 13" xfId="32665"/>
    <cellStyle name="40% - Accent2 7 6 2 14" xfId="32666"/>
    <cellStyle name="40% - Accent2 7 6 2 15" xfId="32667"/>
    <cellStyle name="40% - Accent2 7 6 2 2" xfId="32668"/>
    <cellStyle name="40% - Accent2 7 6 2 2 2" xfId="32669"/>
    <cellStyle name="40% - Accent2 7 6 2 2 2 2" xfId="32670"/>
    <cellStyle name="40% - Accent2 7 6 2 2 3" xfId="32671"/>
    <cellStyle name="40% - Accent2 7 6 2 3" xfId="32672"/>
    <cellStyle name="40% - Accent2 7 6 2 3 2" xfId="32673"/>
    <cellStyle name="40% - Accent2 7 6 2 3 2 2" xfId="32674"/>
    <cellStyle name="40% - Accent2 7 6 2 3 3" xfId="32675"/>
    <cellStyle name="40% - Accent2 7 6 2 4" xfId="32676"/>
    <cellStyle name="40% - Accent2 7 6 2 4 2" xfId="32677"/>
    <cellStyle name="40% - Accent2 7 6 2 5" xfId="32678"/>
    <cellStyle name="40% - Accent2 7 6 2 6" xfId="32679"/>
    <cellStyle name="40% - Accent2 7 6 2 7" xfId="32680"/>
    <cellStyle name="40% - Accent2 7 6 2 8" xfId="32681"/>
    <cellStyle name="40% - Accent2 7 6 2 9" xfId="32682"/>
    <cellStyle name="40% - Accent2 7 6 2_PNF Disclosure Summary 063011" xfId="32683"/>
    <cellStyle name="40% - Accent2 7 6 3" xfId="32684"/>
    <cellStyle name="40% - Accent2 7 6 3 2" xfId="32685"/>
    <cellStyle name="40% - Accent2 7 6 3 2 2" xfId="32686"/>
    <cellStyle name="40% - Accent2 7 6 3 3" xfId="32687"/>
    <cellStyle name="40% - Accent2 7 6 4" xfId="32688"/>
    <cellStyle name="40% - Accent2 7 6 4 2" xfId="32689"/>
    <cellStyle name="40% - Accent2 7 6 4 2 2" xfId="32690"/>
    <cellStyle name="40% - Accent2 7 6 4 3" xfId="32691"/>
    <cellStyle name="40% - Accent2 7 6 5" xfId="32692"/>
    <cellStyle name="40% - Accent2 7 6 5 2" xfId="32693"/>
    <cellStyle name="40% - Accent2 7 6 6" xfId="32694"/>
    <cellStyle name="40% - Accent2 7 6 7" xfId="32695"/>
    <cellStyle name="40% - Accent2 7 6 8" xfId="32696"/>
    <cellStyle name="40% - Accent2 7 6 9" xfId="32697"/>
    <cellStyle name="40% - Accent2 7 6_PNF Disclosure Summary 063011" xfId="32698"/>
    <cellStyle name="40% - Accent2 7 7" xfId="32699"/>
    <cellStyle name="40% - Accent2 7 7 10" xfId="32700"/>
    <cellStyle name="40% - Accent2 7 7 11" xfId="32701"/>
    <cellStyle name="40% - Accent2 7 7 12" xfId="32702"/>
    <cellStyle name="40% - Accent2 7 7 13" xfId="32703"/>
    <cellStyle name="40% - Accent2 7 7 14" xfId="32704"/>
    <cellStyle name="40% - Accent2 7 7 15" xfId="32705"/>
    <cellStyle name="40% - Accent2 7 7 16" xfId="32706"/>
    <cellStyle name="40% - Accent2 7 7 2" xfId="32707"/>
    <cellStyle name="40% - Accent2 7 7 2 10" xfId="32708"/>
    <cellStyle name="40% - Accent2 7 7 2 11" xfId="32709"/>
    <cellStyle name="40% - Accent2 7 7 2 12" xfId="32710"/>
    <cellStyle name="40% - Accent2 7 7 2 13" xfId="32711"/>
    <cellStyle name="40% - Accent2 7 7 2 14" xfId="32712"/>
    <cellStyle name="40% - Accent2 7 7 2 15" xfId="32713"/>
    <cellStyle name="40% - Accent2 7 7 2 2" xfId="32714"/>
    <cellStyle name="40% - Accent2 7 7 2 2 2" xfId="32715"/>
    <cellStyle name="40% - Accent2 7 7 2 2 2 2" xfId="32716"/>
    <cellStyle name="40% - Accent2 7 7 2 2 3" xfId="32717"/>
    <cellStyle name="40% - Accent2 7 7 2 3" xfId="32718"/>
    <cellStyle name="40% - Accent2 7 7 2 3 2" xfId="32719"/>
    <cellStyle name="40% - Accent2 7 7 2 3 2 2" xfId="32720"/>
    <cellStyle name="40% - Accent2 7 7 2 3 3" xfId="32721"/>
    <cellStyle name="40% - Accent2 7 7 2 4" xfId="32722"/>
    <cellStyle name="40% - Accent2 7 7 2 4 2" xfId="32723"/>
    <cellStyle name="40% - Accent2 7 7 2 5" xfId="32724"/>
    <cellStyle name="40% - Accent2 7 7 2 6" xfId="32725"/>
    <cellStyle name="40% - Accent2 7 7 2 7" xfId="32726"/>
    <cellStyle name="40% - Accent2 7 7 2 8" xfId="32727"/>
    <cellStyle name="40% - Accent2 7 7 2 9" xfId="32728"/>
    <cellStyle name="40% - Accent2 7 7 2_PNF Disclosure Summary 063011" xfId="32729"/>
    <cellStyle name="40% - Accent2 7 7 3" xfId="32730"/>
    <cellStyle name="40% - Accent2 7 7 3 2" xfId="32731"/>
    <cellStyle name="40% - Accent2 7 7 3 2 2" xfId="32732"/>
    <cellStyle name="40% - Accent2 7 7 3 3" xfId="32733"/>
    <cellStyle name="40% - Accent2 7 7 4" xfId="32734"/>
    <cellStyle name="40% - Accent2 7 7 4 2" xfId="32735"/>
    <cellStyle name="40% - Accent2 7 7 4 2 2" xfId="32736"/>
    <cellStyle name="40% - Accent2 7 7 4 3" xfId="32737"/>
    <cellStyle name="40% - Accent2 7 7 5" xfId="32738"/>
    <cellStyle name="40% - Accent2 7 7 5 2" xfId="32739"/>
    <cellStyle name="40% - Accent2 7 7 6" xfId="32740"/>
    <cellStyle name="40% - Accent2 7 7 7" xfId="32741"/>
    <cellStyle name="40% - Accent2 7 7 8" xfId="32742"/>
    <cellStyle name="40% - Accent2 7 7 9" xfId="32743"/>
    <cellStyle name="40% - Accent2 7 7_PNF Disclosure Summary 063011" xfId="32744"/>
    <cellStyle name="40% - Accent2 7 8" xfId="32745"/>
    <cellStyle name="40% - Accent2 7 8 10" xfId="32746"/>
    <cellStyle name="40% - Accent2 7 8 11" xfId="32747"/>
    <cellStyle name="40% - Accent2 7 8 12" xfId="32748"/>
    <cellStyle name="40% - Accent2 7 8 13" xfId="32749"/>
    <cellStyle name="40% - Accent2 7 8 14" xfId="32750"/>
    <cellStyle name="40% - Accent2 7 8 15" xfId="32751"/>
    <cellStyle name="40% - Accent2 7 8 2" xfId="32752"/>
    <cellStyle name="40% - Accent2 7 8 2 2" xfId="32753"/>
    <cellStyle name="40% - Accent2 7 8 2 2 2" xfId="32754"/>
    <cellStyle name="40% - Accent2 7 8 2 3" xfId="32755"/>
    <cellStyle name="40% - Accent2 7 8 3" xfId="32756"/>
    <cellStyle name="40% - Accent2 7 8 3 2" xfId="32757"/>
    <cellStyle name="40% - Accent2 7 8 3 2 2" xfId="32758"/>
    <cellStyle name="40% - Accent2 7 8 3 3" xfId="32759"/>
    <cellStyle name="40% - Accent2 7 8 4" xfId="32760"/>
    <cellStyle name="40% - Accent2 7 8 4 2" xfId="32761"/>
    <cellStyle name="40% - Accent2 7 8 5" xfId="32762"/>
    <cellStyle name="40% - Accent2 7 8 6" xfId="32763"/>
    <cellStyle name="40% - Accent2 7 8 7" xfId="32764"/>
    <cellStyle name="40% - Accent2 7 8 8" xfId="32765"/>
    <cellStyle name="40% - Accent2 7 8 9" xfId="32766"/>
    <cellStyle name="40% - Accent2 7 8_PNF Disclosure Summary 063011" xfId="32767"/>
    <cellStyle name="40% - Accent2 7 9" xfId="32768"/>
    <cellStyle name="40% - Accent2 7 9 2" xfId="32769"/>
    <cellStyle name="40% - Accent2 7 9 2 2" xfId="32770"/>
    <cellStyle name="40% - Accent2 7 9 3" xfId="32771"/>
    <cellStyle name="40% - Accent2 7_PNF Disclosure Summary 063011" xfId="32772"/>
    <cellStyle name="40% - Accent2 8" xfId="32773"/>
    <cellStyle name="40% - Accent2 8 10" xfId="32774"/>
    <cellStyle name="40% - Accent2 8 10 2" xfId="32775"/>
    <cellStyle name="40% - Accent2 8 10 2 2" xfId="32776"/>
    <cellStyle name="40% - Accent2 8 10 3" xfId="32777"/>
    <cellStyle name="40% - Accent2 8 11" xfId="32778"/>
    <cellStyle name="40% - Accent2 8 11 2" xfId="32779"/>
    <cellStyle name="40% - Accent2 8 12" xfId="32780"/>
    <cellStyle name="40% - Accent2 8 13" xfId="32781"/>
    <cellStyle name="40% - Accent2 8 14" xfId="32782"/>
    <cellStyle name="40% - Accent2 8 15" xfId="32783"/>
    <cellStyle name="40% - Accent2 8 16" xfId="32784"/>
    <cellStyle name="40% - Accent2 8 17" xfId="32785"/>
    <cellStyle name="40% - Accent2 8 18" xfId="32786"/>
    <cellStyle name="40% - Accent2 8 19" xfId="32787"/>
    <cellStyle name="40% - Accent2 8 2" xfId="32788"/>
    <cellStyle name="40% - Accent2 8 2 10" xfId="32789"/>
    <cellStyle name="40% - Accent2 8 2 11" xfId="32790"/>
    <cellStyle name="40% - Accent2 8 2 12" xfId="32791"/>
    <cellStyle name="40% - Accent2 8 2 13" xfId="32792"/>
    <cellStyle name="40% - Accent2 8 2 14" xfId="32793"/>
    <cellStyle name="40% - Accent2 8 2 15" xfId="32794"/>
    <cellStyle name="40% - Accent2 8 2 16" xfId="32795"/>
    <cellStyle name="40% - Accent2 8 2 2" xfId="32796"/>
    <cellStyle name="40% - Accent2 8 2 2 10" xfId="32797"/>
    <cellStyle name="40% - Accent2 8 2 2 11" xfId="32798"/>
    <cellStyle name="40% - Accent2 8 2 2 12" xfId="32799"/>
    <cellStyle name="40% - Accent2 8 2 2 13" xfId="32800"/>
    <cellStyle name="40% - Accent2 8 2 2 14" xfId="32801"/>
    <cellStyle name="40% - Accent2 8 2 2 15" xfId="32802"/>
    <cellStyle name="40% - Accent2 8 2 2 2" xfId="32803"/>
    <cellStyle name="40% - Accent2 8 2 2 2 2" xfId="32804"/>
    <cellStyle name="40% - Accent2 8 2 2 2 2 2" xfId="32805"/>
    <cellStyle name="40% - Accent2 8 2 2 2 3" xfId="32806"/>
    <cellStyle name="40% - Accent2 8 2 2 3" xfId="32807"/>
    <cellStyle name="40% - Accent2 8 2 2 3 2" xfId="32808"/>
    <cellStyle name="40% - Accent2 8 2 2 3 2 2" xfId="32809"/>
    <cellStyle name="40% - Accent2 8 2 2 3 3" xfId="32810"/>
    <cellStyle name="40% - Accent2 8 2 2 4" xfId="32811"/>
    <cellStyle name="40% - Accent2 8 2 2 4 2" xfId="32812"/>
    <cellStyle name="40% - Accent2 8 2 2 5" xfId="32813"/>
    <cellStyle name="40% - Accent2 8 2 2 6" xfId="32814"/>
    <cellStyle name="40% - Accent2 8 2 2 7" xfId="32815"/>
    <cellStyle name="40% - Accent2 8 2 2 8" xfId="32816"/>
    <cellStyle name="40% - Accent2 8 2 2 9" xfId="32817"/>
    <cellStyle name="40% - Accent2 8 2 2_PNF Disclosure Summary 063011" xfId="32818"/>
    <cellStyle name="40% - Accent2 8 2 3" xfId="32819"/>
    <cellStyle name="40% - Accent2 8 2 3 2" xfId="32820"/>
    <cellStyle name="40% - Accent2 8 2 3 2 2" xfId="32821"/>
    <cellStyle name="40% - Accent2 8 2 3 3" xfId="32822"/>
    <cellStyle name="40% - Accent2 8 2 4" xfId="32823"/>
    <cellStyle name="40% - Accent2 8 2 4 2" xfId="32824"/>
    <cellStyle name="40% - Accent2 8 2 4 2 2" xfId="32825"/>
    <cellStyle name="40% - Accent2 8 2 4 3" xfId="32826"/>
    <cellStyle name="40% - Accent2 8 2 5" xfId="32827"/>
    <cellStyle name="40% - Accent2 8 2 5 2" xfId="32828"/>
    <cellStyle name="40% - Accent2 8 2 6" xfId="32829"/>
    <cellStyle name="40% - Accent2 8 2 7" xfId="32830"/>
    <cellStyle name="40% - Accent2 8 2 8" xfId="32831"/>
    <cellStyle name="40% - Accent2 8 2 9" xfId="32832"/>
    <cellStyle name="40% - Accent2 8 2_PNF Disclosure Summary 063011" xfId="32833"/>
    <cellStyle name="40% - Accent2 8 20" xfId="32834"/>
    <cellStyle name="40% - Accent2 8 21" xfId="32835"/>
    <cellStyle name="40% - Accent2 8 22" xfId="32836"/>
    <cellStyle name="40% - Accent2 8 3" xfId="32837"/>
    <cellStyle name="40% - Accent2 8 3 10" xfId="32838"/>
    <cellStyle name="40% - Accent2 8 3 11" xfId="32839"/>
    <cellStyle name="40% - Accent2 8 3 12" xfId="32840"/>
    <cellStyle name="40% - Accent2 8 3 13" xfId="32841"/>
    <cellStyle name="40% - Accent2 8 3 14" xfId="32842"/>
    <cellStyle name="40% - Accent2 8 3 15" xfId="32843"/>
    <cellStyle name="40% - Accent2 8 3 16" xfId="32844"/>
    <cellStyle name="40% - Accent2 8 3 2" xfId="32845"/>
    <cellStyle name="40% - Accent2 8 3 2 10" xfId="32846"/>
    <cellStyle name="40% - Accent2 8 3 2 11" xfId="32847"/>
    <cellStyle name="40% - Accent2 8 3 2 12" xfId="32848"/>
    <cellStyle name="40% - Accent2 8 3 2 13" xfId="32849"/>
    <cellStyle name="40% - Accent2 8 3 2 14" xfId="32850"/>
    <cellStyle name="40% - Accent2 8 3 2 15" xfId="32851"/>
    <cellStyle name="40% - Accent2 8 3 2 2" xfId="32852"/>
    <cellStyle name="40% - Accent2 8 3 2 2 2" xfId="32853"/>
    <cellStyle name="40% - Accent2 8 3 2 2 2 2" xfId="32854"/>
    <cellStyle name="40% - Accent2 8 3 2 2 3" xfId="32855"/>
    <cellStyle name="40% - Accent2 8 3 2 3" xfId="32856"/>
    <cellStyle name="40% - Accent2 8 3 2 3 2" xfId="32857"/>
    <cellStyle name="40% - Accent2 8 3 2 3 2 2" xfId="32858"/>
    <cellStyle name="40% - Accent2 8 3 2 3 3" xfId="32859"/>
    <cellStyle name="40% - Accent2 8 3 2 4" xfId="32860"/>
    <cellStyle name="40% - Accent2 8 3 2 4 2" xfId="32861"/>
    <cellStyle name="40% - Accent2 8 3 2 5" xfId="32862"/>
    <cellStyle name="40% - Accent2 8 3 2 6" xfId="32863"/>
    <cellStyle name="40% - Accent2 8 3 2 7" xfId="32864"/>
    <cellStyle name="40% - Accent2 8 3 2 8" xfId="32865"/>
    <cellStyle name="40% - Accent2 8 3 2 9" xfId="32866"/>
    <cellStyle name="40% - Accent2 8 3 2_PNF Disclosure Summary 063011" xfId="32867"/>
    <cellStyle name="40% - Accent2 8 3 3" xfId="32868"/>
    <cellStyle name="40% - Accent2 8 3 3 2" xfId="32869"/>
    <cellStyle name="40% - Accent2 8 3 3 2 2" xfId="32870"/>
    <cellStyle name="40% - Accent2 8 3 3 3" xfId="32871"/>
    <cellStyle name="40% - Accent2 8 3 4" xfId="32872"/>
    <cellStyle name="40% - Accent2 8 3 4 2" xfId="32873"/>
    <cellStyle name="40% - Accent2 8 3 4 2 2" xfId="32874"/>
    <cellStyle name="40% - Accent2 8 3 4 3" xfId="32875"/>
    <cellStyle name="40% - Accent2 8 3 5" xfId="32876"/>
    <cellStyle name="40% - Accent2 8 3 5 2" xfId="32877"/>
    <cellStyle name="40% - Accent2 8 3 6" xfId="32878"/>
    <cellStyle name="40% - Accent2 8 3 7" xfId="32879"/>
    <cellStyle name="40% - Accent2 8 3 8" xfId="32880"/>
    <cellStyle name="40% - Accent2 8 3 9" xfId="32881"/>
    <cellStyle name="40% - Accent2 8 3_PNF Disclosure Summary 063011" xfId="32882"/>
    <cellStyle name="40% - Accent2 8 4" xfId="32883"/>
    <cellStyle name="40% - Accent2 8 4 10" xfId="32884"/>
    <cellStyle name="40% - Accent2 8 4 11" xfId="32885"/>
    <cellStyle name="40% - Accent2 8 4 12" xfId="32886"/>
    <cellStyle name="40% - Accent2 8 4 13" xfId="32887"/>
    <cellStyle name="40% - Accent2 8 4 14" xfId="32888"/>
    <cellStyle name="40% - Accent2 8 4 15" xfId="32889"/>
    <cellStyle name="40% - Accent2 8 4 16" xfId="32890"/>
    <cellStyle name="40% - Accent2 8 4 2" xfId="32891"/>
    <cellStyle name="40% - Accent2 8 4 2 10" xfId="32892"/>
    <cellStyle name="40% - Accent2 8 4 2 11" xfId="32893"/>
    <cellStyle name="40% - Accent2 8 4 2 12" xfId="32894"/>
    <cellStyle name="40% - Accent2 8 4 2 13" xfId="32895"/>
    <cellStyle name="40% - Accent2 8 4 2 14" xfId="32896"/>
    <cellStyle name="40% - Accent2 8 4 2 15" xfId="32897"/>
    <cellStyle name="40% - Accent2 8 4 2 2" xfId="32898"/>
    <cellStyle name="40% - Accent2 8 4 2 2 2" xfId="32899"/>
    <cellStyle name="40% - Accent2 8 4 2 2 2 2" xfId="32900"/>
    <cellStyle name="40% - Accent2 8 4 2 2 3" xfId="32901"/>
    <cellStyle name="40% - Accent2 8 4 2 3" xfId="32902"/>
    <cellStyle name="40% - Accent2 8 4 2 3 2" xfId="32903"/>
    <cellStyle name="40% - Accent2 8 4 2 3 2 2" xfId="32904"/>
    <cellStyle name="40% - Accent2 8 4 2 3 3" xfId="32905"/>
    <cellStyle name="40% - Accent2 8 4 2 4" xfId="32906"/>
    <cellStyle name="40% - Accent2 8 4 2 4 2" xfId="32907"/>
    <cellStyle name="40% - Accent2 8 4 2 5" xfId="32908"/>
    <cellStyle name="40% - Accent2 8 4 2 6" xfId="32909"/>
    <cellStyle name="40% - Accent2 8 4 2 7" xfId="32910"/>
    <cellStyle name="40% - Accent2 8 4 2 8" xfId="32911"/>
    <cellStyle name="40% - Accent2 8 4 2 9" xfId="32912"/>
    <cellStyle name="40% - Accent2 8 4 2_PNF Disclosure Summary 063011" xfId="32913"/>
    <cellStyle name="40% - Accent2 8 4 3" xfId="32914"/>
    <cellStyle name="40% - Accent2 8 4 3 2" xfId="32915"/>
    <cellStyle name="40% - Accent2 8 4 3 2 2" xfId="32916"/>
    <cellStyle name="40% - Accent2 8 4 3 3" xfId="32917"/>
    <cellStyle name="40% - Accent2 8 4 4" xfId="32918"/>
    <cellStyle name="40% - Accent2 8 4 4 2" xfId="32919"/>
    <cellStyle name="40% - Accent2 8 4 4 2 2" xfId="32920"/>
    <cellStyle name="40% - Accent2 8 4 4 3" xfId="32921"/>
    <cellStyle name="40% - Accent2 8 4 5" xfId="32922"/>
    <cellStyle name="40% - Accent2 8 4 5 2" xfId="32923"/>
    <cellStyle name="40% - Accent2 8 4 6" xfId="32924"/>
    <cellStyle name="40% - Accent2 8 4 7" xfId="32925"/>
    <cellStyle name="40% - Accent2 8 4 8" xfId="32926"/>
    <cellStyle name="40% - Accent2 8 4 9" xfId="32927"/>
    <cellStyle name="40% - Accent2 8 4_PNF Disclosure Summary 063011" xfId="32928"/>
    <cellStyle name="40% - Accent2 8 5" xfId="32929"/>
    <cellStyle name="40% - Accent2 8 5 10" xfId="32930"/>
    <cellStyle name="40% - Accent2 8 5 11" xfId="32931"/>
    <cellStyle name="40% - Accent2 8 5 12" xfId="32932"/>
    <cellStyle name="40% - Accent2 8 5 13" xfId="32933"/>
    <cellStyle name="40% - Accent2 8 5 14" xfId="32934"/>
    <cellStyle name="40% - Accent2 8 5 15" xfId="32935"/>
    <cellStyle name="40% - Accent2 8 5 16" xfId="32936"/>
    <cellStyle name="40% - Accent2 8 5 2" xfId="32937"/>
    <cellStyle name="40% - Accent2 8 5 2 10" xfId="32938"/>
    <cellStyle name="40% - Accent2 8 5 2 11" xfId="32939"/>
    <cellStyle name="40% - Accent2 8 5 2 12" xfId="32940"/>
    <cellStyle name="40% - Accent2 8 5 2 13" xfId="32941"/>
    <cellStyle name="40% - Accent2 8 5 2 14" xfId="32942"/>
    <cellStyle name="40% - Accent2 8 5 2 15" xfId="32943"/>
    <cellStyle name="40% - Accent2 8 5 2 2" xfId="32944"/>
    <cellStyle name="40% - Accent2 8 5 2 2 2" xfId="32945"/>
    <cellStyle name="40% - Accent2 8 5 2 2 2 2" xfId="32946"/>
    <cellStyle name="40% - Accent2 8 5 2 2 3" xfId="32947"/>
    <cellStyle name="40% - Accent2 8 5 2 3" xfId="32948"/>
    <cellStyle name="40% - Accent2 8 5 2 3 2" xfId="32949"/>
    <cellStyle name="40% - Accent2 8 5 2 3 2 2" xfId="32950"/>
    <cellStyle name="40% - Accent2 8 5 2 3 3" xfId="32951"/>
    <cellStyle name="40% - Accent2 8 5 2 4" xfId="32952"/>
    <cellStyle name="40% - Accent2 8 5 2 4 2" xfId="32953"/>
    <cellStyle name="40% - Accent2 8 5 2 5" xfId="32954"/>
    <cellStyle name="40% - Accent2 8 5 2 6" xfId="32955"/>
    <cellStyle name="40% - Accent2 8 5 2 7" xfId="32956"/>
    <cellStyle name="40% - Accent2 8 5 2 8" xfId="32957"/>
    <cellStyle name="40% - Accent2 8 5 2 9" xfId="32958"/>
    <cellStyle name="40% - Accent2 8 5 2_PNF Disclosure Summary 063011" xfId="32959"/>
    <cellStyle name="40% - Accent2 8 5 3" xfId="32960"/>
    <cellStyle name="40% - Accent2 8 5 3 2" xfId="32961"/>
    <cellStyle name="40% - Accent2 8 5 3 2 2" xfId="32962"/>
    <cellStyle name="40% - Accent2 8 5 3 3" xfId="32963"/>
    <cellStyle name="40% - Accent2 8 5 4" xfId="32964"/>
    <cellStyle name="40% - Accent2 8 5 4 2" xfId="32965"/>
    <cellStyle name="40% - Accent2 8 5 4 2 2" xfId="32966"/>
    <cellStyle name="40% - Accent2 8 5 4 3" xfId="32967"/>
    <cellStyle name="40% - Accent2 8 5 5" xfId="32968"/>
    <cellStyle name="40% - Accent2 8 5 5 2" xfId="32969"/>
    <cellStyle name="40% - Accent2 8 5 6" xfId="32970"/>
    <cellStyle name="40% - Accent2 8 5 7" xfId="32971"/>
    <cellStyle name="40% - Accent2 8 5 8" xfId="32972"/>
    <cellStyle name="40% - Accent2 8 5 9" xfId="32973"/>
    <cellStyle name="40% - Accent2 8 5_PNF Disclosure Summary 063011" xfId="32974"/>
    <cellStyle name="40% - Accent2 8 6" xfId="32975"/>
    <cellStyle name="40% - Accent2 8 6 10" xfId="32976"/>
    <cellStyle name="40% - Accent2 8 6 11" xfId="32977"/>
    <cellStyle name="40% - Accent2 8 6 12" xfId="32978"/>
    <cellStyle name="40% - Accent2 8 6 13" xfId="32979"/>
    <cellStyle name="40% - Accent2 8 6 14" xfId="32980"/>
    <cellStyle name="40% - Accent2 8 6 15" xfId="32981"/>
    <cellStyle name="40% - Accent2 8 6 16" xfId="32982"/>
    <cellStyle name="40% - Accent2 8 6 2" xfId="32983"/>
    <cellStyle name="40% - Accent2 8 6 2 10" xfId="32984"/>
    <cellStyle name="40% - Accent2 8 6 2 11" xfId="32985"/>
    <cellStyle name="40% - Accent2 8 6 2 12" xfId="32986"/>
    <cellStyle name="40% - Accent2 8 6 2 13" xfId="32987"/>
    <cellStyle name="40% - Accent2 8 6 2 14" xfId="32988"/>
    <cellStyle name="40% - Accent2 8 6 2 15" xfId="32989"/>
    <cellStyle name="40% - Accent2 8 6 2 2" xfId="32990"/>
    <cellStyle name="40% - Accent2 8 6 2 2 2" xfId="32991"/>
    <cellStyle name="40% - Accent2 8 6 2 2 2 2" xfId="32992"/>
    <cellStyle name="40% - Accent2 8 6 2 2 3" xfId="32993"/>
    <cellStyle name="40% - Accent2 8 6 2 3" xfId="32994"/>
    <cellStyle name="40% - Accent2 8 6 2 3 2" xfId="32995"/>
    <cellStyle name="40% - Accent2 8 6 2 3 2 2" xfId="32996"/>
    <cellStyle name="40% - Accent2 8 6 2 3 3" xfId="32997"/>
    <cellStyle name="40% - Accent2 8 6 2 4" xfId="32998"/>
    <cellStyle name="40% - Accent2 8 6 2 4 2" xfId="32999"/>
    <cellStyle name="40% - Accent2 8 6 2 5" xfId="33000"/>
    <cellStyle name="40% - Accent2 8 6 2 6" xfId="33001"/>
    <cellStyle name="40% - Accent2 8 6 2 7" xfId="33002"/>
    <cellStyle name="40% - Accent2 8 6 2 8" xfId="33003"/>
    <cellStyle name="40% - Accent2 8 6 2 9" xfId="33004"/>
    <cellStyle name="40% - Accent2 8 6 2_PNF Disclosure Summary 063011" xfId="33005"/>
    <cellStyle name="40% - Accent2 8 6 3" xfId="33006"/>
    <cellStyle name="40% - Accent2 8 6 3 2" xfId="33007"/>
    <cellStyle name="40% - Accent2 8 6 3 2 2" xfId="33008"/>
    <cellStyle name="40% - Accent2 8 6 3 3" xfId="33009"/>
    <cellStyle name="40% - Accent2 8 6 4" xfId="33010"/>
    <cellStyle name="40% - Accent2 8 6 4 2" xfId="33011"/>
    <cellStyle name="40% - Accent2 8 6 4 2 2" xfId="33012"/>
    <cellStyle name="40% - Accent2 8 6 4 3" xfId="33013"/>
    <cellStyle name="40% - Accent2 8 6 5" xfId="33014"/>
    <cellStyle name="40% - Accent2 8 6 5 2" xfId="33015"/>
    <cellStyle name="40% - Accent2 8 6 6" xfId="33016"/>
    <cellStyle name="40% - Accent2 8 6 7" xfId="33017"/>
    <cellStyle name="40% - Accent2 8 6 8" xfId="33018"/>
    <cellStyle name="40% - Accent2 8 6 9" xfId="33019"/>
    <cellStyle name="40% - Accent2 8 6_PNF Disclosure Summary 063011" xfId="33020"/>
    <cellStyle name="40% - Accent2 8 7" xfId="33021"/>
    <cellStyle name="40% - Accent2 8 7 10" xfId="33022"/>
    <cellStyle name="40% - Accent2 8 7 11" xfId="33023"/>
    <cellStyle name="40% - Accent2 8 7 12" xfId="33024"/>
    <cellStyle name="40% - Accent2 8 7 13" xfId="33025"/>
    <cellStyle name="40% - Accent2 8 7 14" xfId="33026"/>
    <cellStyle name="40% - Accent2 8 7 15" xfId="33027"/>
    <cellStyle name="40% - Accent2 8 7 16" xfId="33028"/>
    <cellStyle name="40% - Accent2 8 7 2" xfId="33029"/>
    <cellStyle name="40% - Accent2 8 7 2 10" xfId="33030"/>
    <cellStyle name="40% - Accent2 8 7 2 11" xfId="33031"/>
    <cellStyle name="40% - Accent2 8 7 2 12" xfId="33032"/>
    <cellStyle name="40% - Accent2 8 7 2 13" xfId="33033"/>
    <cellStyle name="40% - Accent2 8 7 2 14" xfId="33034"/>
    <cellStyle name="40% - Accent2 8 7 2 15" xfId="33035"/>
    <cellStyle name="40% - Accent2 8 7 2 2" xfId="33036"/>
    <cellStyle name="40% - Accent2 8 7 2 2 2" xfId="33037"/>
    <cellStyle name="40% - Accent2 8 7 2 2 2 2" xfId="33038"/>
    <cellStyle name="40% - Accent2 8 7 2 2 3" xfId="33039"/>
    <cellStyle name="40% - Accent2 8 7 2 3" xfId="33040"/>
    <cellStyle name="40% - Accent2 8 7 2 3 2" xfId="33041"/>
    <cellStyle name="40% - Accent2 8 7 2 3 2 2" xfId="33042"/>
    <cellStyle name="40% - Accent2 8 7 2 3 3" xfId="33043"/>
    <cellStyle name="40% - Accent2 8 7 2 4" xfId="33044"/>
    <cellStyle name="40% - Accent2 8 7 2 4 2" xfId="33045"/>
    <cellStyle name="40% - Accent2 8 7 2 5" xfId="33046"/>
    <cellStyle name="40% - Accent2 8 7 2 6" xfId="33047"/>
    <cellStyle name="40% - Accent2 8 7 2 7" xfId="33048"/>
    <cellStyle name="40% - Accent2 8 7 2 8" xfId="33049"/>
    <cellStyle name="40% - Accent2 8 7 2 9" xfId="33050"/>
    <cellStyle name="40% - Accent2 8 7 2_PNF Disclosure Summary 063011" xfId="33051"/>
    <cellStyle name="40% - Accent2 8 7 3" xfId="33052"/>
    <cellStyle name="40% - Accent2 8 7 3 2" xfId="33053"/>
    <cellStyle name="40% - Accent2 8 7 3 2 2" xfId="33054"/>
    <cellStyle name="40% - Accent2 8 7 3 3" xfId="33055"/>
    <cellStyle name="40% - Accent2 8 7 4" xfId="33056"/>
    <cellStyle name="40% - Accent2 8 7 4 2" xfId="33057"/>
    <cellStyle name="40% - Accent2 8 7 4 2 2" xfId="33058"/>
    <cellStyle name="40% - Accent2 8 7 4 3" xfId="33059"/>
    <cellStyle name="40% - Accent2 8 7 5" xfId="33060"/>
    <cellStyle name="40% - Accent2 8 7 5 2" xfId="33061"/>
    <cellStyle name="40% - Accent2 8 7 6" xfId="33062"/>
    <cellStyle name="40% - Accent2 8 7 7" xfId="33063"/>
    <cellStyle name="40% - Accent2 8 7 8" xfId="33064"/>
    <cellStyle name="40% - Accent2 8 7 9" xfId="33065"/>
    <cellStyle name="40% - Accent2 8 7_PNF Disclosure Summary 063011" xfId="33066"/>
    <cellStyle name="40% - Accent2 8 8" xfId="33067"/>
    <cellStyle name="40% - Accent2 8 8 10" xfId="33068"/>
    <cellStyle name="40% - Accent2 8 8 11" xfId="33069"/>
    <cellStyle name="40% - Accent2 8 8 12" xfId="33070"/>
    <cellStyle name="40% - Accent2 8 8 13" xfId="33071"/>
    <cellStyle name="40% - Accent2 8 8 14" xfId="33072"/>
    <cellStyle name="40% - Accent2 8 8 15" xfId="33073"/>
    <cellStyle name="40% - Accent2 8 8 2" xfId="33074"/>
    <cellStyle name="40% - Accent2 8 8 2 2" xfId="33075"/>
    <cellStyle name="40% - Accent2 8 8 2 2 2" xfId="33076"/>
    <cellStyle name="40% - Accent2 8 8 2 3" xfId="33077"/>
    <cellStyle name="40% - Accent2 8 8 3" xfId="33078"/>
    <cellStyle name="40% - Accent2 8 8 3 2" xfId="33079"/>
    <cellStyle name="40% - Accent2 8 8 3 2 2" xfId="33080"/>
    <cellStyle name="40% - Accent2 8 8 3 3" xfId="33081"/>
    <cellStyle name="40% - Accent2 8 8 4" xfId="33082"/>
    <cellStyle name="40% - Accent2 8 8 4 2" xfId="33083"/>
    <cellStyle name="40% - Accent2 8 8 5" xfId="33084"/>
    <cellStyle name="40% - Accent2 8 8 6" xfId="33085"/>
    <cellStyle name="40% - Accent2 8 8 7" xfId="33086"/>
    <cellStyle name="40% - Accent2 8 8 8" xfId="33087"/>
    <cellStyle name="40% - Accent2 8 8 9" xfId="33088"/>
    <cellStyle name="40% - Accent2 8 8_PNF Disclosure Summary 063011" xfId="33089"/>
    <cellStyle name="40% - Accent2 8 9" xfId="33090"/>
    <cellStyle name="40% - Accent2 8 9 2" xfId="33091"/>
    <cellStyle name="40% - Accent2 8 9 2 2" xfId="33092"/>
    <cellStyle name="40% - Accent2 8 9 3" xfId="33093"/>
    <cellStyle name="40% - Accent2 8_PNF Disclosure Summary 063011" xfId="33094"/>
    <cellStyle name="40% - Accent2 9" xfId="33095"/>
    <cellStyle name="40% - Accent2 9 10" xfId="33096"/>
    <cellStyle name="40% - Accent2 9 10 2" xfId="33097"/>
    <cellStyle name="40% - Accent2 9 10 2 2" xfId="33098"/>
    <cellStyle name="40% - Accent2 9 10 3" xfId="33099"/>
    <cellStyle name="40% - Accent2 9 11" xfId="33100"/>
    <cellStyle name="40% - Accent2 9 11 2" xfId="33101"/>
    <cellStyle name="40% - Accent2 9 12" xfId="33102"/>
    <cellStyle name="40% - Accent2 9 13" xfId="33103"/>
    <cellStyle name="40% - Accent2 9 14" xfId="33104"/>
    <cellStyle name="40% - Accent2 9 15" xfId="33105"/>
    <cellStyle name="40% - Accent2 9 16" xfId="33106"/>
    <cellStyle name="40% - Accent2 9 17" xfId="33107"/>
    <cellStyle name="40% - Accent2 9 18" xfId="33108"/>
    <cellStyle name="40% - Accent2 9 19" xfId="33109"/>
    <cellStyle name="40% - Accent2 9 2" xfId="33110"/>
    <cellStyle name="40% - Accent2 9 2 10" xfId="33111"/>
    <cellStyle name="40% - Accent2 9 2 11" xfId="33112"/>
    <cellStyle name="40% - Accent2 9 2 12" xfId="33113"/>
    <cellStyle name="40% - Accent2 9 2 13" xfId="33114"/>
    <cellStyle name="40% - Accent2 9 2 14" xfId="33115"/>
    <cellStyle name="40% - Accent2 9 2 15" xfId="33116"/>
    <cellStyle name="40% - Accent2 9 2 16" xfId="33117"/>
    <cellStyle name="40% - Accent2 9 2 2" xfId="33118"/>
    <cellStyle name="40% - Accent2 9 2 2 10" xfId="33119"/>
    <cellStyle name="40% - Accent2 9 2 2 11" xfId="33120"/>
    <cellStyle name="40% - Accent2 9 2 2 12" xfId="33121"/>
    <cellStyle name="40% - Accent2 9 2 2 13" xfId="33122"/>
    <cellStyle name="40% - Accent2 9 2 2 14" xfId="33123"/>
    <cellStyle name="40% - Accent2 9 2 2 15" xfId="33124"/>
    <cellStyle name="40% - Accent2 9 2 2 2" xfId="33125"/>
    <cellStyle name="40% - Accent2 9 2 2 2 2" xfId="33126"/>
    <cellStyle name="40% - Accent2 9 2 2 2 2 2" xfId="33127"/>
    <cellStyle name="40% - Accent2 9 2 2 2 3" xfId="33128"/>
    <cellStyle name="40% - Accent2 9 2 2 3" xfId="33129"/>
    <cellStyle name="40% - Accent2 9 2 2 3 2" xfId="33130"/>
    <cellStyle name="40% - Accent2 9 2 2 3 2 2" xfId="33131"/>
    <cellStyle name="40% - Accent2 9 2 2 3 3" xfId="33132"/>
    <cellStyle name="40% - Accent2 9 2 2 4" xfId="33133"/>
    <cellStyle name="40% - Accent2 9 2 2 4 2" xfId="33134"/>
    <cellStyle name="40% - Accent2 9 2 2 5" xfId="33135"/>
    <cellStyle name="40% - Accent2 9 2 2 6" xfId="33136"/>
    <cellStyle name="40% - Accent2 9 2 2 7" xfId="33137"/>
    <cellStyle name="40% - Accent2 9 2 2 8" xfId="33138"/>
    <cellStyle name="40% - Accent2 9 2 2 9" xfId="33139"/>
    <cellStyle name="40% - Accent2 9 2 2_PNF Disclosure Summary 063011" xfId="33140"/>
    <cellStyle name="40% - Accent2 9 2 3" xfId="33141"/>
    <cellStyle name="40% - Accent2 9 2 3 2" xfId="33142"/>
    <cellStyle name="40% - Accent2 9 2 3 2 2" xfId="33143"/>
    <cellStyle name="40% - Accent2 9 2 3 3" xfId="33144"/>
    <cellStyle name="40% - Accent2 9 2 4" xfId="33145"/>
    <cellStyle name="40% - Accent2 9 2 4 2" xfId="33146"/>
    <cellStyle name="40% - Accent2 9 2 4 2 2" xfId="33147"/>
    <cellStyle name="40% - Accent2 9 2 4 3" xfId="33148"/>
    <cellStyle name="40% - Accent2 9 2 5" xfId="33149"/>
    <cellStyle name="40% - Accent2 9 2 5 2" xfId="33150"/>
    <cellStyle name="40% - Accent2 9 2 6" xfId="33151"/>
    <cellStyle name="40% - Accent2 9 2 7" xfId="33152"/>
    <cellStyle name="40% - Accent2 9 2 8" xfId="33153"/>
    <cellStyle name="40% - Accent2 9 2 9" xfId="33154"/>
    <cellStyle name="40% - Accent2 9 2_PNF Disclosure Summary 063011" xfId="33155"/>
    <cellStyle name="40% - Accent2 9 20" xfId="33156"/>
    <cellStyle name="40% - Accent2 9 21" xfId="33157"/>
    <cellStyle name="40% - Accent2 9 22" xfId="33158"/>
    <cellStyle name="40% - Accent2 9 3" xfId="33159"/>
    <cellStyle name="40% - Accent2 9 3 10" xfId="33160"/>
    <cellStyle name="40% - Accent2 9 3 11" xfId="33161"/>
    <cellStyle name="40% - Accent2 9 3 12" xfId="33162"/>
    <cellStyle name="40% - Accent2 9 3 13" xfId="33163"/>
    <cellStyle name="40% - Accent2 9 3 14" xfId="33164"/>
    <cellStyle name="40% - Accent2 9 3 15" xfId="33165"/>
    <cellStyle name="40% - Accent2 9 3 16" xfId="33166"/>
    <cellStyle name="40% - Accent2 9 3 2" xfId="33167"/>
    <cellStyle name="40% - Accent2 9 3 2 10" xfId="33168"/>
    <cellStyle name="40% - Accent2 9 3 2 11" xfId="33169"/>
    <cellStyle name="40% - Accent2 9 3 2 12" xfId="33170"/>
    <cellStyle name="40% - Accent2 9 3 2 13" xfId="33171"/>
    <cellStyle name="40% - Accent2 9 3 2 14" xfId="33172"/>
    <cellStyle name="40% - Accent2 9 3 2 15" xfId="33173"/>
    <cellStyle name="40% - Accent2 9 3 2 2" xfId="33174"/>
    <cellStyle name="40% - Accent2 9 3 2 2 2" xfId="33175"/>
    <cellStyle name="40% - Accent2 9 3 2 2 2 2" xfId="33176"/>
    <cellStyle name="40% - Accent2 9 3 2 2 3" xfId="33177"/>
    <cellStyle name="40% - Accent2 9 3 2 3" xfId="33178"/>
    <cellStyle name="40% - Accent2 9 3 2 3 2" xfId="33179"/>
    <cellStyle name="40% - Accent2 9 3 2 3 2 2" xfId="33180"/>
    <cellStyle name="40% - Accent2 9 3 2 3 3" xfId="33181"/>
    <cellStyle name="40% - Accent2 9 3 2 4" xfId="33182"/>
    <cellStyle name="40% - Accent2 9 3 2 4 2" xfId="33183"/>
    <cellStyle name="40% - Accent2 9 3 2 5" xfId="33184"/>
    <cellStyle name="40% - Accent2 9 3 2 6" xfId="33185"/>
    <cellStyle name="40% - Accent2 9 3 2 7" xfId="33186"/>
    <cellStyle name="40% - Accent2 9 3 2 8" xfId="33187"/>
    <cellStyle name="40% - Accent2 9 3 2 9" xfId="33188"/>
    <cellStyle name="40% - Accent2 9 3 2_PNF Disclosure Summary 063011" xfId="33189"/>
    <cellStyle name="40% - Accent2 9 3 3" xfId="33190"/>
    <cellStyle name="40% - Accent2 9 3 3 2" xfId="33191"/>
    <cellStyle name="40% - Accent2 9 3 3 2 2" xfId="33192"/>
    <cellStyle name="40% - Accent2 9 3 3 3" xfId="33193"/>
    <cellStyle name="40% - Accent2 9 3 4" xfId="33194"/>
    <cellStyle name="40% - Accent2 9 3 4 2" xfId="33195"/>
    <cellStyle name="40% - Accent2 9 3 4 2 2" xfId="33196"/>
    <cellStyle name="40% - Accent2 9 3 4 3" xfId="33197"/>
    <cellStyle name="40% - Accent2 9 3 5" xfId="33198"/>
    <cellStyle name="40% - Accent2 9 3 5 2" xfId="33199"/>
    <cellStyle name="40% - Accent2 9 3 6" xfId="33200"/>
    <cellStyle name="40% - Accent2 9 3 7" xfId="33201"/>
    <cellStyle name="40% - Accent2 9 3 8" xfId="33202"/>
    <cellStyle name="40% - Accent2 9 3 9" xfId="33203"/>
    <cellStyle name="40% - Accent2 9 3_PNF Disclosure Summary 063011" xfId="33204"/>
    <cellStyle name="40% - Accent2 9 4" xfId="33205"/>
    <cellStyle name="40% - Accent2 9 4 10" xfId="33206"/>
    <cellStyle name="40% - Accent2 9 4 11" xfId="33207"/>
    <cellStyle name="40% - Accent2 9 4 12" xfId="33208"/>
    <cellStyle name="40% - Accent2 9 4 13" xfId="33209"/>
    <cellStyle name="40% - Accent2 9 4 14" xfId="33210"/>
    <cellStyle name="40% - Accent2 9 4 15" xfId="33211"/>
    <cellStyle name="40% - Accent2 9 4 16" xfId="33212"/>
    <cellStyle name="40% - Accent2 9 4 2" xfId="33213"/>
    <cellStyle name="40% - Accent2 9 4 2 10" xfId="33214"/>
    <cellStyle name="40% - Accent2 9 4 2 11" xfId="33215"/>
    <cellStyle name="40% - Accent2 9 4 2 12" xfId="33216"/>
    <cellStyle name="40% - Accent2 9 4 2 13" xfId="33217"/>
    <cellStyle name="40% - Accent2 9 4 2 14" xfId="33218"/>
    <cellStyle name="40% - Accent2 9 4 2 15" xfId="33219"/>
    <cellStyle name="40% - Accent2 9 4 2 2" xfId="33220"/>
    <cellStyle name="40% - Accent2 9 4 2 2 2" xfId="33221"/>
    <cellStyle name="40% - Accent2 9 4 2 2 2 2" xfId="33222"/>
    <cellStyle name="40% - Accent2 9 4 2 2 3" xfId="33223"/>
    <cellStyle name="40% - Accent2 9 4 2 3" xfId="33224"/>
    <cellStyle name="40% - Accent2 9 4 2 3 2" xfId="33225"/>
    <cellStyle name="40% - Accent2 9 4 2 3 2 2" xfId="33226"/>
    <cellStyle name="40% - Accent2 9 4 2 3 3" xfId="33227"/>
    <cellStyle name="40% - Accent2 9 4 2 4" xfId="33228"/>
    <cellStyle name="40% - Accent2 9 4 2 4 2" xfId="33229"/>
    <cellStyle name="40% - Accent2 9 4 2 5" xfId="33230"/>
    <cellStyle name="40% - Accent2 9 4 2 6" xfId="33231"/>
    <cellStyle name="40% - Accent2 9 4 2 7" xfId="33232"/>
    <cellStyle name="40% - Accent2 9 4 2 8" xfId="33233"/>
    <cellStyle name="40% - Accent2 9 4 2 9" xfId="33234"/>
    <cellStyle name="40% - Accent2 9 4 2_PNF Disclosure Summary 063011" xfId="33235"/>
    <cellStyle name="40% - Accent2 9 4 3" xfId="33236"/>
    <cellStyle name="40% - Accent2 9 4 3 2" xfId="33237"/>
    <cellStyle name="40% - Accent2 9 4 3 2 2" xfId="33238"/>
    <cellStyle name="40% - Accent2 9 4 3 3" xfId="33239"/>
    <cellStyle name="40% - Accent2 9 4 4" xfId="33240"/>
    <cellStyle name="40% - Accent2 9 4 4 2" xfId="33241"/>
    <cellStyle name="40% - Accent2 9 4 4 2 2" xfId="33242"/>
    <cellStyle name="40% - Accent2 9 4 4 3" xfId="33243"/>
    <cellStyle name="40% - Accent2 9 4 5" xfId="33244"/>
    <cellStyle name="40% - Accent2 9 4 5 2" xfId="33245"/>
    <cellStyle name="40% - Accent2 9 4 6" xfId="33246"/>
    <cellStyle name="40% - Accent2 9 4 7" xfId="33247"/>
    <cellStyle name="40% - Accent2 9 4 8" xfId="33248"/>
    <cellStyle name="40% - Accent2 9 4 9" xfId="33249"/>
    <cellStyle name="40% - Accent2 9 4_PNF Disclosure Summary 063011" xfId="33250"/>
    <cellStyle name="40% - Accent2 9 5" xfId="33251"/>
    <cellStyle name="40% - Accent2 9 5 10" xfId="33252"/>
    <cellStyle name="40% - Accent2 9 5 11" xfId="33253"/>
    <cellStyle name="40% - Accent2 9 5 12" xfId="33254"/>
    <cellStyle name="40% - Accent2 9 5 13" xfId="33255"/>
    <cellStyle name="40% - Accent2 9 5 14" xfId="33256"/>
    <cellStyle name="40% - Accent2 9 5 15" xfId="33257"/>
    <cellStyle name="40% - Accent2 9 5 16" xfId="33258"/>
    <cellStyle name="40% - Accent2 9 5 2" xfId="33259"/>
    <cellStyle name="40% - Accent2 9 5 2 10" xfId="33260"/>
    <cellStyle name="40% - Accent2 9 5 2 11" xfId="33261"/>
    <cellStyle name="40% - Accent2 9 5 2 12" xfId="33262"/>
    <cellStyle name="40% - Accent2 9 5 2 13" xfId="33263"/>
    <cellStyle name="40% - Accent2 9 5 2 14" xfId="33264"/>
    <cellStyle name="40% - Accent2 9 5 2 15" xfId="33265"/>
    <cellStyle name="40% - Accent2 9 5 2 2" xfId="33266"/>
    <cellStyle name="40% - Accent2 9 5 2 2 2" xfId="33267"/>
    <cellStyle name="40% - Accent2 9 5 2 2 2 2" xfId="33268"/>
    <cellStyle name="40% - Accent2 9 5 2 2 3" xfId="33269"/>
    <cellStyle name="40% - Accent2 9 5 2 3" xfId="33270"/>
    <cellStyle name="40% - Accent2 9 5 2 3 2" xfId="33271"/>
    <cellStyle name="40% - Accent2 9 5 2 3 2 2" xfId="33272"/>
    <cellStyle name="40% - Accent2 9 5 2 3 3" xfId="33273"/>
    <cellStyle name="40% - Accent2 9 5 2 4" xfId="33274"/>
    <cellStyle name="40% - Accent2 9 5 2 4 2" xfId="33275"/>
    <cellStyle name="40% - Accent2 9 5 2 5" xfId="33276"/>
    <cellStyle name="40% - Accent2 9 5 2 6" xfId="33277"/>
    <cellStyle name="40% - Accent2 9 5 2 7" xfId="33278"/>
    <cellStyle name="40% - Accent2 9 5 2 8" xfId="33279"/>
    <cellStyle name="40% - Accent2 9 5 2 9" xfId="33280"/>
    <cellStyle name="40% - Accent2 9 5 2_PNF Disclosure Summary 063011" xfId="33281"/>
    <cellStyle name="40% - Accent2 9 5 3" xfId="33282"/>
    <cellStyle name="40% - Accent2 9 5 3 2" xfId="33283"/>
    <cellStyle name="40% - Accent2 9 5 3 2 2" xfId="33284"/>
    <cellStyle name="40% - Accent2 9 5 3 3" xfId="33285"/>
    <cellStyle name="40% - Accent2 9 5 4" xfId="33286"/>
    <cellStyle name="40% - Accent2 9 5 4 2" xfId="33287"/>
    <cellStyle name="40% - Accent2 9 5 4 2 2" xfId="33288"/>
    <cellStyle name="40% - Accent2 9 5 4 3" xfId="33289"/>
    <cellStyle name="40% - Accent2 9 5 5" xfId="33290"/>
    <cellStyle name="40% - Accent2 9 5 5 2" xfId="33291"/>
    <cellStyle name="40% - Accent2 9 5 6" xfId="33292"/>
    <cellStyle name="40% - Accent2 9 5 7" xfId="33293"/>
    <cellStyle name="40% - Accent2 9 5 8" xfId="33294"/>
    <cellStyle name="40% - Accent2 9 5 9" xfId="33295"/>
    <cellStyle name="40% - Accent2 9 5_PNF Disclosure Summary 063011" xfId="33296"/>
    <cellStyle name="40% - Accent2 9 6" xfId="33297"/>
    <cellStyle name="40% - Accent2 9 6 10" xfId="33298"/>
    <cellStyle name="40% - Accent2 9 6 11" xfId="33299"/>
    <cellStyle name="40% - Accent2 9 6 12" xfId="33300"/>
    <cellStyle name="40% - Accent2 9 6 13" xfId="33301"/>
    <cellStyle name="40% - Accent2 9 6 14" xfId="33302"/>
    <cellStyle name="40% - Accent2 9 6 15" xfId="33303"/>
    <cellStyle name="40% - Accent2 9 6 16" xfId="33304"/>
    <cellStyle name="40% - Accent2 9 6 2" xfId="33305"/>
    <cellStyle name="40% - Accent2 9 6 2 10" xfId="33306"/>
    <cellStyle name="40% - Accent2 9 6 2 11" xfId="33307"/>
    <cellStyle name="40% - Accent2 9 6 2 12" xfId="33308"/>
    <cellStyle name="40% - Accent2 9 6 2 13" xfId="33309"/>
    <cellStyle name="40% - Accent2 9 6 2 14" xfId="33310"/>
    <cellStyle name="40% - Accent2 9 6 2 15" xfId="33311"/>
    <cellStyle name="40% - Accent2 9 6 2 2" xfId="33312"/>
    <cellStyle name="40% - Accent2 9 6 2 2 2" xfId="33313"/>
    <cellStyle name="40% - Accent2 9 6 2 2 2 2" xfId="33314"/>
    <cellStyle name="40% - Accent2 9 6 2 2 3" xfId="33315"/>
    <cellStyle name="40% - Accent2 9 6 2 3" xfId="33316"/>
    <cellStyle name="40% - Accent2 9 6 2 3 2" xfId="33317"/>
    <cellStyle name="40% - Accent2 9 6 2 3 2 2" xfId="33318"/>
    <cellStyle name="40% - Accent2 9 6 2 3 3" xfId="33319"/>
    <cellStyle name="40% - Accent2 9 6 2 4" xfId="33320"/>
    <cellStyle name="40% - Accent2 9 6 2 4 2" xfId="33321"/>
    <cellStyle name="40% - Accent2 9 6 2 5" xfId="33322"/>
    <cellStyle name="40% - Accent2 9 6 2 6" xfId="33323"/>
    <cellStyle name="40% - Accent2 9 6 2 7" xfId="33324"/>
    <cellStyle name="40% - Accent2 9 6 2 8" xfId="33325"/>
    <cellStyle name="40% - Accent2 9 6 2 9" xfId="33326"/>
    <cellStyle name="40% - Accent2 9 6 2_PNF Disclosure Summary 063011" xfId="33327"/>
    <cellStyle name="40% - Accent2 9 6 3" xfId="33328"/>
    <cellStyle name="40% - Accent2 9 6 3 2" xfId="33329"/>
    <cellStyle name="40% - Accent2 9 6 3 2 2" xfId="33330"/>
    <cellStyle name="40% - Accent2 9 6 3 3" xfId="33331"/>
    <cellStyle name="40% - Accent2 9 6 4" xfId="33332"/>
    <cellStyle name="40% - Accent2 9 6 4 2" xfId="33333"/>
    <cellStyle name="40% - Accent2 9 6 4 2 2" xfId="33334"/>
    <cellStyle name="40% - Accent2 9 6 4 3" xfId="33335"/>
    <cellStyle name="40% - Accent2 9 6 5" xfId="33336"/>
    <cellStyle name="40% - Accent2 9 6 5 2" xfId="33337"/>
    <cellStyle name="40% - Accent2 9 6 6" xfId="33338"/>
    <cellStyle name="40% - Accent2 9 6 7" xfId="33339"/>
    <cellStyle name="40% - Accent2 9 6 8" xfId="33340"/>
    <cellStyle name="40% - Accent2 9 6 9" xfId="33341"/>
    <cellStyle name="40% - Accent2 9 6_PNF Disclosure Summary 063011" xfId="33342"/>
    <cellStyle name="40% - Accent2 9 7" xfId="33343"/>
    <cellStyle name="40% - Accent2 9 7 10" xfId="33344"/>
    <cellStyle name="40% - Accent2 9 7 11" xfId="33345"/>
    <cellStyle name="40% - Accent2 9 7 12" xfId="33346"/>
    <cellStyle name="40% - Accent2 9 7 13" xfId="33347"/>
    <cellStyle name="40% - Accent2 9 7 14" xfId="33348"/>
    <cellStyle name="40% - Accent2 9 7 15" xfId="33349"/>
    <cellStyle name="40% - Accent2 9 7 16" xfId="33350"/>
    <cellStyle name="40% - Accent2 9 7 2" xfId="33351"/>
    <cellStyle name="40% - Accent2 9 7 2 10" xfId="33352"/>
    <cellStyle name="40% - Accent2 9 7 2 11" xfId="33353"/>
    <cellStyle name="40% - Accent2 9 7 2 12" xfId="33354"/>
    <cellStyle name="40% - Accent2 9 7 2 13" xfId="33355"/>
    <cellStyle name="40% - Accent2 9 7 2 14" xfId="33356"/>
    <cellStyle name="40% - Accent2 9 7 2 15" xfId="33357"/>
    <cellStyle name="40% - Accent2 9 7 2 2" xfId="33358"/>
    <cellStyle name="40% - Accent2 9 7 2 2 2" xfId="33359"/>
    <cellStyle name="40% - Accent2 9 7 2 2 2 2" xfId="33360"/>
    <cellStyle name="40% - Accent2 9 7 2 2 3" xfId="33361"/>
    <cellStyle name="40% - Accent2 9 7 2 3" xfId="33362"/>
    <cellStyle name="40% - Accent2 9 7 2 3 2" xfId="33363"/>
    <cellStyle name="40% - Accent2 9 7 2 3 2 2" xfId="33364"/>
    <cellStyle name="40% - Accent2 9 7 2 3 3" xfId="33365"/>
    <cellStyle name="40% - Accent2 9 7 2 4" xfId="33366"/>
    <cellStyle name="40% - Accent2 9 7 2 4 2" xfId="33367"/>
    <cellStyle name="40% - Accent2 9 7 2 5" xfId="33368"/>
    <cellStyle name="40% - Accent2 9 7 2 6" xfId="33369"/>
    <cellStyle name="40% - Accent2 9 7 2 7" xfId="33370"/>
    <cellStyle name="40% - Accent2 9 7 2 8" xfId="33371"/>
    <cellStyle name="40% - Accent2 9 7 2 9" xfId="33372"/>
    <cellStyle name="40% - Accent2 9 7 2_PNF Disclosure Summary 063011" xfId="33373"/>
    <cellStyle name="40% - Accent2 9 7 3" xfId="33374"/>
    <cellStyle name="40% - Accent2 9 7 3 2" xfId="33375"/>
    <cellStyle name="40% - Accent2 9 7 3 2 2" xfId="33376"/>
    <cellStyle name="40% - Accent2 9 7 3 3" xfId="33377"/>
    <cellStyle name="40% - Accent2 9 7 4" xfId="33378"/>
    <cellStyle name="40% - Accent2 9 7 4 2" xfId="33379"/>
    <cellStyle name="40% - Accent2 9 7 4 2 2" xfId="33380"/>
    <cellStyle name="40% - Accent2 9 7 4 3" xfId="33381"/>
    <cellStyle name="40% - Accent2 9 7 5" xfId="33382"/>
    <cellStyle name="40% - Accent2 9 7 5 2" xfId="33383"/>
    <cellStyle name="40% - Accent2 9 7 6" xfId="33384"/>
    <cellStyle name="40% - Accent2 9 7 7" xfId="33385"/>
    <cellStyle name="40% - Accent2 9 7 8" xfId="33386"/>
    <cellStyle name="40% - Accent2 9 7 9" xfId="33387"/>
    <cellStyle name="40% - Accent2 9 7_PNF Disclosure Summary 063011" xfId="33388"/>
    <cellStyle name="40% - Accent2 9 8" xfId="33389"/>
    <cellStyle name="40% - Accent2 9 8 10" xfId="33390"/>
    <cellStyle name="40% - Accent2 9 8 11" xfId="33391"/>
    <cellStyle name="40% - Accent2 9 8 12" xfId="33392"/>
    <cellStyle name="40% - Accent2 9 8 13" xfId="33393"/>
    <cellStyle name="40% - Accent2 9 8 14" xfId="33394"/>
    <cellStyle name="40% - Accent2 9 8 15" xfId="33395"/>
    <cellStyle name="40% - Accent2 9 8 2" xfId="33396"/>
    <cellStyle name="40% - Accent2 9 8 2 2" xfId="33397"/>
    <cellStyle name="40% - Accent2 9 8 2 2 2" xfId="33398"/>
    <cellStyle name="40% - Accent2 9 8 2 3" xfId="33399"/>
    <cellStyle name="40% - Accent2 9 8 3" xfId="33400"/>
    <cellStyle name="40% - Accent2 9 8 3 2" xfId="33401"/>
    <cellStyle name="40% - Accent2 9 8 3 2 2" xfId="33402"/>
    <cellStyle name="40% - Accent2 9 8 3 3" xfId="33403"/>
    <cellStyle name="40% - Accent2 9 8 4" xfId="33404"/>
    <cellStyle name="40% - Accent2 9 8 4 2" xfId="33405"/>
    <cellStyle name="40% - Accent2 9 8 5" xfId="33406"/>
    <cellStyle name="40% - Accent2 9 8 6" xfId="33407"/>
    <cellStyle name="40% - Accent2 9 8 7" xfId="33408"/>
    <cellStyle name="40% - Accent2 9 8 8" xfId="33409"/>
    <cellStyle name="40% - Accent2 9 8 9" xfId="33410"/>
    <cellStyle name="40% - Accent2 9 8_PNF Disclosure Summary 063011" xfId="33411"/>
    <cellStyle name="40% - Accent2 9 9" xfId="33412"/>
    <cellStyle name="40% - Accent2 9 9 2" xfId="33413"/>
    <cellStyle name="40% - Accent2 9 9 2 2" xfId="33414"/>
    <cellStyle name="40% - Accent2 9 9 3" xfId="33415"/>
    <cellStyle name="40% - Accent2 9_PNF Disclosure Summary 063011" xfId="33416"/>
    <cellStyle name="40% - Accent3 10" xfId="33417"/>
    <cellStyle name="40% - Accent3 10 10" xfId="33418"/>
    <cellStyle name="40% - Accent3 10 10 2" xfId="33419"/>
    <cellStyle name="40% - Accent3 10 10 2 2" xfId="33420"/>
    <cellStyle name="40% - Accent3 10 10 3" xfId="33421"/>
    <cellStyle name="40% - Accent3 10 11" xfId="33422"/>
    <cellStyle name="40% - Accent3 10 11 2" xfId="33423"/>
    <cellStyle name="40% - Accent3 10 12" xfId="33424"/>
    <cellStyle name="40% - Accent3 10 13" xfId="33425"/>
    <cellStyle name="40% - Accent3 10 14" xfId="33426"/>
    <cellStyle name="40% - Accent3 10 15" xfId="33427"/>
    <cellStyle name="40% - Accent3 10 16" xfId="33428"/>
    <cellStyle name="40% - Accent3 10 17" xfId="33429"/>
    <cellStyle name="40% - Accent3 10 18" xfId="33430"/>
    <cellStyle name="40% - Accent3 10 19" xfId="33431"/>
    <cellStyle name="40% - Accent3 10 2" xfId="33432"/>
    <cellStyle name="40% - Accent3 10 2 10" xfId="33433"/>
    <cellStyle name="40% - Accent3 10 2 11" xfId="33434"/>
    <cellStyle name="40% - Accent3 10 2 12" xfId="33435"/>
    <cellStyle name="40% - Accent3 10 2 13" xfId="33436"/>
    <cellStyle name="40% - Accent3 10 2 14" xfId="33437"/>
    <cellStyle name="40% - Accent3 10 2 15" xfId="33438"/>
    <cellStyle name="40% - Accent3 10 2 16" xfId="33439"/>
    <cellStyle name="40% - Accent3 10 2 2" xfId="33440"/>
    <cellStyle name="40% - Accent3 10 2 2 10" xfId="33441"/>
    <cellStyle name="40% - Accent3 10 2 2 11" xfId="33442"/>
    <cellStyle name="40% - Accent3 10 2 2 12" xfId="33443"/>
    <cellStyle name="40% - Accent3 10 2 2 13" xfId="33444"/>
    <cellStyle name="40% - Accent3 10 2 2 14" xfId="33445"/>
    <cellStyle name="40% - Accent3 10 2 2 15" xfId="33446"/>
    <cellStyle name="40% - Accent3 10 2 2 2" xfId="33447"/>
    <cellStyle name="40% - Accent3 10 2 2 2 2" xfId="33448"/>
    <cellStyle name="40% - Accent3 10 2 2 2 2 2" xfId="33449"/>
    <cellStyle name="40% - Accent3 10 2 2 2 3" xfId="33450"/>
    <cellStyle name="40% - Accent3 10 2 2 3" xfId="33451"/>
    <cellStyle name="40% - Accent3 10 2 2 3 2" xfId="33452"/>
    <cellStyle name="40% - Accent3 10 2 2 3 2 2" xfId="33453"/>
    <cellStyle name="40% - Accent3 10 2 2 3 3" xfId="33454"/>
    <cellStyle name="40% - Accent3 10 2 2 4" xfId="33455"/>
    <cellStyle name="40% - Accent3 10 2 2 4 2" xfId="33456"/>
    <cellStyle name="40% - Accent3 10 2 2 5" xfId="33457"/>
    <cellStyle name="40% - Accent3 10 2 2 6" xfId="33458"/>
    <cellStyle name="40% - Accent3 10 2 2 7" xfId="33459"/>
    <cellStyle name="40% - Accent3 10 2 2 8" xfId="33460"/>
    <cellStyle name="40% - Accent3 10 2 2 9" xfId="33461"/>
    <cellStyle name="40% - Accent3 10 2 2_PNF Disclosure Summary 063011" xfId="33462"/>
    <cellStyle name="40% - Accent3 10 2 3" xfId="33463"/>
    <cellStyle name="40% - Accent3 10 2 3 2" xfId="33464"/>
    <cellStyle name="40% - Accent3 10 2 3 2 2" xfId="33465"/>
    <cellStyle name="40% - Accent3 10 2 3 3" xfId="33466"/>
    <cellStyle name="40% - Accent3 10 2 4" xfId="33467"/>
    <cellStyle name="40% - Accent3 10 2 4 2" xfId="33468"/>
    <cellStyle name="40% - Accent3 10 2 4 2 2" xfId="33469"/>
    <cellStyle name="40% - Accent3 10 2 4 3" xfId="33470"/>
    <cellStyle name="40% - Accent3 10 2 5" xfId="33471"/>
    <cellStyle name="40% - Accent3 10 2 5 2" xfId="33472"/>
    <cellStyle name="40% - Accent3 10 2 6" xfId="33473"/>
    <cellStyle name="40% - Accent3 10 2 7" xfId="33474"/>
    <cellStyle name="40% - Accent3 10 2 8" xfId="33475"/>
    <cellStyle name="40% - Accent3 10 2 9" xfId="33476"/>
    <cellStyle name="40% - Accent3 10 2_PNF Disclosure Summary 063011" xfId="33477"/>
    <cellStyle name="40% - Accent3 10 20" xfId="33478"/>
    <cellStyle name="40% - Accent3 10 21" xfId="33479"/>
    <cellStyle name="40% - Accent3 10 22" xfId="33480"/>
    <cellStyle name="40% - Accent3 10 3" xfId="33481"/>
    <cellStyle name="40% - Accent3 10 3 10" xfId="33482"/>
    <cellStyle name="40% - Accent3 10 3 11" xfId="33483"/>
    <cellStyle name="40% - Accent3 10 3 12" xfId="33484"/>
    <cellStyle name="40% - Accent3 10 3 13" xfId="33485"/>
    <cellStyle name="40% - Accent3 10 3 14" xfId="33486"/>
    <cellStyle name="40% - Accent3 10 3 15" xfId="33487"/>
    <cellStyle name="40% - Accent3 10 3 16" xfId="33488"/>
    <cellStyle name="40% - Accent3 10 3 2" xfId="33489"/>
    <cellStyle name="40% - Accent3 10 3 2 10" xfId="33490"/>
    <cellStyle name="40% - Accent3 10 3 2 11" xfId="33491"/>
    <cellStyle name="40% - Accent3 10 3 2 12" xfId="33492"/>
    <cellStyle name="40% - Accent3 10 3 2 13" xfId="33493"/>
    <cellStyle name="40% - Accent3 10 3 2 14" xfId="33494"/>
    <cellStyle name="40% - Accent3 10 3 2 15" xfId="33495"/>
    <cellStyle name="40% - Accent3 10 3 2 2" xfId="33496"/>
    <cellStyle name="40% - Accent3 10 3 2 2 2" xfId="33497"/>
    <cellStyle name="40% - Accent3 10 3 2 2 2 2" xfId="33498"/>
    <cellStyle name="40% - Accent3 10 3 2 2 3" xfId="33499"/>
    <cellStyle name="40% - Accent3 10 3 2 3" xfId="33500"/>
    <cellStyle name="40% - Accent3 10 3 2 3 2" xfId="33501"/>
    <cellStyle name="40% - Accent3 10 3 2 3 2 2" xfId="33502"/>
    <cellStyle name="40% - Accent3 10 3 2 3 3" xfId="33503"/>
    <cellStyle name="40% - Accent3 10 3 2 4" xfId="33504"/>
    <cellStyle name="40% - Accent3 10 3 2 4 2" xfId="33505"/>
    <cellStyle name="40% - Accent3 10 3 2 5" xfId="33506"/>
    <cellStyle name="40% - Accent3 10 3 2 6" xfId="33507"/>
    <cellStyle name="40% - Accent3 10 3 2 7" xfId="33508"/>
    <cellStyle name="40% - Accent3 10 3 2 8" xfId="33509"/>
    <cellStyle name="40% - Accent3 10 3 2 9" xfId="33510"/>
    <cellStyle name="40% - Accent3 10 3 2_PNF Disclosure Summary 063011" xfId="33511"/>
    <cellStyle name="40% - Accent3 10 3 3" xfId="33512"/>
    <cellStyle name="40% - Accent3 10 3 3 2" xfId="33513"/>
    <cellStyle name="40% - Accent3 10 3 3 2 2" xfId="33514"/>
    <cellStyle name="40% - Accent3 10 3 3 3" xfId="33515"/>
    <cellStyle name="40% - Accent3 10 3 4" xfId="33516"/>
    <cellStyle name="40% - Accent3 10 3 4 2" xfId="33517"/>
    <cellStyle name="40% - Accent3 10 3 4 2 2" xfId="33518"/>
    <cellStyle name="40% - Accent3 10 3 4 3" xfId="33519"/>
    <cellStyle name="40% - Accent3 10 3 5" xfId="33520"/>
    <cellStyle name="40% - Accent3 10 3 5 2" xfId="33521"/>
    <cellStyle name="40% - Accent3 10 3 6" xfId="33522"/>
    <cellStyle name="40% - Accent3 10 3 7" xfId="33523"/>
    <cellStyle name="40% - Accent3 10 3 8" xfId="33524"/>
    <cellStyle name="40% - Accent3 10 3 9" xfId="33525"/>
    <cellStyle name="40% - Accent3 10 3_PNF Disclosure Summary 063011" xfId="33526"/>
    <cellStyle name="40% - Accent3 10 4" xfId="33527"/>
    <cellStyle name="40% - Accent3 10 4 10" xfId="33528"/>
    <cellStyle name="40% - Accent3 10 4 11" xfId="33529"/>
    <cellStyle name="40% - Accent3 10 4 12" xfId="33530"/>
    <cellStyle name="40% - Accent3 10 4 13" xfId="33531"/>
    <cellStyle name="40% - Accent3 10 4 14" xfId="33532"/>
    <cellStyle name="40% - Accent3 10 4 15" xfId="33533"/>
    <cellStyle name="40% - Accent3 10 4 16" xfId="33534"/>
    <cellStyle name="40% - Accent3 10 4 2" xfId="33535"/>
    <cellStyle name="40% - Accent3 10 4 2 10" xfId="33536"/>
    <cellStyle name="40% - Accent3 10 4 2 11" xfId="33537"/>
    <cellStyle name="40% - Accent3 10 4 2 12" xfId="33538"/>
    <cellStyle name="40% - Accent3 10 4 2 13" xfId="33539"/>
    <cellStyle name="40% - Accent3 10 4 2 14" xfId="33540"/>
    <cellStyle name="40% - Accent3 10 4 2 15" xfId="33541"/>
    <cellStyle name="40% - Accent3 10 4 2 2" xfId="33542"/>
    <cellStyle name="40% - Accent3 10 4 2 2 2" xfId="33543"/>
    <cellStyle name="40% - Accent3 10 4 2 2 2 2" xfId="33544"/>
    <cellStyle name="40% - Accent3 10 4 2 2 3" xfId="33545"/>
    <cellStyle name="40% - Accent3 10 4 2 3" xfId="33546"/>
    <cellStyle name="40% - Accent3 10 4 2 3 2" xfId="33547"/>
    <cellStyle name="40% - Accent3 10 4 2 3 2 2" xfId="33548"/>
    <cellStyle name="40% - Accent3 10 4 2 3 3" xfId="33549"/>
    <cellStyle name="40% - Accent3 10 4 2 4" xfId="33550"/>
    <cellStyle name="40% - Accent3 10 4 2 4 2" xfId="33551"/>
    <cellStyle name="40% - Accent3 10 4 2 5" xfId="33552"/>
    <cellStyle name="40% - Accent3 10 4 2 6" xfId="33553"/>
    <cellStyle name="40% - Accent3 10 4 2 7" xfId="33554"/>
    <cellStyle name="40% - Accent3 10 4 2 8" xfId="33555"/>
    <cellStyle name="40% - Accent3 10 4 2 9" xfId="33556"/>
    <cellStyle name="40% - Accent3 10 4 2_PNF Disclosure Summary 063011" xfId="33557"/>
    <cellStyle name="40% - Accent3 10 4 3" xfId="33558"/>
    <cellStyle name="40% - Accent3 10 4 3 2" xfId="33559"/>
    <cellStyle name="40% - Accent3 10 4 3 2 2" xfId="33560"/>
    <cellStyle name="40% - Accent3 10 4 3 3" xfId="33561"/>
    <cellStyle name="40% - Accent3 10 4 4" xfId="33562"/>
    <cellStyle name="40% - Accent3 10 4 4 2" xfId="33563"/>
    <cellStyle name="40% - Accent3 10 4 4 2 2" xfId="33564"/>
    <cellStyle name="40% - Accent3 10 4 4 3" xfId="33565"/>
    <cellStyle name="40% - Accent3 10 4 5" xfId="33566"/>
    <cellStyle name="40% - Accent3 10 4 5 2" xfId="33567"/>
    <cellStyle name="40% - Accent3 10 4 6" xfId="33568"/>
    <cellStyle name="40% - Accent3 10 4 7" xfId="33569"/>
    <cellStyle name="40% - Accent3 10 4 8" xfId="33570"/>
    <cellStyle name="40% - Accent3 10 4 9" xfId="33571"/>
    <cellStyle name="40% - Accent3 10 4_PNF Disclosure Summary 063011" xfId="33572"/>
    <cellStyle name="40% - Accent3 10 5" xfId="33573"/>
    <cellStyle name="40% - Accent3 10 5 10" xfId="33574"/>
    <cellStyle name="40% - Accent3 10 5 11" xfId="33575"/>
    <cellStyle name="40% - Accent3 10 5 12" xfId="33576"/>
    <cellStyle name="40% - Accent3 10 5 13" xfId="33577"/>
    <cellStyle name="40% - Accent3 10 5 14" xfId="33578"/>
    <cellStyle name="40% - Accent3 10 5 15" xfId="33579"/>
    <cellStyle name="40% - Accent3 10 5 16" xfId="33580"/>
    <cellStyle name="40% - Accent3 10 5 2" xfId="33581"/>
    <cellStyle name="40% - Accent3 10 5 2 10" xfId="33582"/>
    <cellStyle name="40% - Accent3 10 5 2 11" xfId="33583"/>
    <cellStyle name="40% - Accent3 10 5 2 12" xfId="33584"/>
    <cellStyle name="40% - Accent3 10 5 2 13" xfId="33585"/>
    <cellStyle name="40% - Accent3 10 5 2 14" xfId="33586"/>
    <cellStyle name="40% - Accent3 10 5 2 15" xfId="33587"/>
    <cellStyle name="40% - Accent3 10 5 2 2" xfId="33588"/>
    <cellStyle name="40% - Accent3 10 5 2 2 2" xfId="33589"/>
    <cellStyle name="40% - Accent3 10 5 2 2 2 2" xfId="33590"/>
    <cellStyle name="40% - Accent3 10 5 2 2 3" xfId="33591"/>
    <cellStyle name="40% - Accent3 10 5 2 3" xfId="33592"/>
    <cellStyle name="40% - Accent3 10 5 2 3 2" xfId="33593"/>
    <cellStyle name="40% - Accent3 10 5 2 3 2 2" xfId="33594"/>
    <cellStyle name="40% - Accent3 10 5 2 3 3" xfId="33595"/>
    <cellStyle name="40% - Accent3 10 5 2 4" xfId="33596"/>
    <cellStyle name="40% - Accent3 10 5 2 4 2" xfId="33597"/>
    <cellStyle name="40% - Accent3 10 5 2 5" xfId="33598"/>
    <cellStyle name="40% - Accent3 10 5 2 6" xfId="33599"/>
    <cellStyle name="40% - Accent3 10 5 2 7" xfId="33600"/>
    <cellStyle name="40% - Accent3 10 5 2 8" xfId="33601"/>
    <cellStyle name="40% - Accent3 10 5 2 9" xfId="33602"/>
    <cellStyle name="40% - Accent3 10 5 2_PNF Disclosure Summary 063011" xfId="33603"/>
    <cellStyle name="40% - Accent3 10 5 3" xfId="33604"/>
    <cellStyle name="40% - Accent3 10 5 3 2" xfId="33605"/>
    <cellStyle name="40% - Accent3 10 5 3 2 2" xfId="33606"/>
    <cellStyle name="40% - Accent3 10 5 3 3" xfId="33607"/>
    <cellStyle name="40% - Accent3 10 5 4" xfId="33608"/>
    <cellStyle name="40% - Accent3 10 5 4 2" xfId="33609"/>
    <cellStyle name="40% - Accent3 10 5 4 2 2" xfId="33610"/>
    <cellStyle name="40% - Accent3 10 5 4 3" xfId="33611"/>
    <cellStyle name="40% - Accent3 10 5 5" xfId="33612"/>
    <cellStyle name="40% - Accent3 10 5 5 2" xfId="33613"/>
    <cellStyle name="40% - Accent3 10 5 6" xfId="33614"/>
    <cellStyle name="40% - Accent3 10 5 7" xfId="33615"/>
    <cellStyle name="40% - Accent3 10 5 8" xfId="33616"/>
    <cellStyle name="40% - Accent3 10 5 9" xfId="33617"/>
    <cellStyle name="40% - Accent3 10 5_PNF Disclosure Summary 063011" xfId="33618"/>
    <cellStyle name="40% - Accent3 10 6" xfId="33619"/>
    <cellStyle name="40% - Accent3 10 6 10" xfId="33620"/>
    <cellStyle name="40% - Accent3 10 6 11" xfId="33621"/>
    <cellStyle name="40% - Accent3 10 6 12" xfId="33622"/>
    <cellStyle name="40% - Accent3 10 6 13" xfId="33623"/>
    <cellStyle name="40% - Accent3 10 6 14" xfId="33624"/>
    <cellStyle name="40% - Accent3 10 6 15" xfId="33625"/>
    <cellStyle name="40% - Accent3 10 6 16" xfId="33626"/>
    <cellStyle name="40% - Accent3 10 6 2" xfId="33627"/>
    <cellStyle name="40% - Accent3 10 6 2 10" xfId="33628"/>
    <cellStyle name="40% - Accent3 10 6 2 11" xfId="33629"/>
    <cellStyle name="40% - Accent3 10 6 2 12" xfId="33630"/>
    <cellStyle name="40% - Accent3 10 6 2 13" xfId="33631"/>
    <cellStyle name="40% - Accent3 10 6 2 14" xfId="33632"/>
    <cellStyle name="40% - Accent3 10 6 2 15" xfId="33633"/>
    <cellStyle name="40% - Accent3 10 6 2 2" xfId="33634"/>
    <cellStyle name="40% - Accent3 10 6 2 2 2" xfId="33635"/>
    <cellStyle name="40% - Accent3 10 6 2 2 2 2" xfId="33636"/>
    <cellStyle name="40% - Accent3 10 6 2 2 3" xfId="33637"/>
    <cellStyle name="40% - Accent3 10 6 2 3" xfId="33638"/>
    <cellStyle name="40% - Accent3 10 6 2 3 2" xfId="33639"/>
    <cellStyle name="40% - Accent3 10 6 2 3 2 2" xfId="33640"/>
    <cellStyle name="40% - Accent3 10 6 2 3 3" xfId="33641"/>
    <cellStyle name="40% - Accent3 10 6 2 4" xfId="33642"/>
    <cellStyle name="40% - Accent3 10 6 2 4 2" xfId="33643"/>
    <cellStyle name="40% - Accent3 10 6 2 5" xfId="33644"/>
    <cellStyle name="40% - Accent3 10 6 2 6" xfId="33645"/>
    <cellStyle name="40% - Accent3 10 6 2 7" xfId="33646"/>
    <cellStyle name="40% - Accent3 10 6 2 8" xfId="33647"/>
    <cellStyle name="40% - Accent3 10 6 2 9" xfId="33648"/>
    <cellStyle name="40% - Accent3 10 6 2_PNF Disclosure Summary 063011" xfId="33649"/>
    <cellStyle name="40% - Accent3 10 6 3" xfId="33650"/>
    <cellStyle name="40% - Accent3 10 6 3 2" xfId="33651"/>
    <cellStyle name="40% - Accent3 10 6 3 2 2" xfId="33652"/>
    <cellStyle name="40% - Accent3 10 6 3 3" xfId="33653"/>
    <cellStyle name="40% - Accent3 10 6 4" xfId="33654"/>
    <cellStyle name="40% - Accent3 10 6 4 2" xfId="33655"/>
    <cellStyle name="40% - Accent3 10 6 4 2 2" xfId="33656"/>
    <cellStyle name="40% - Accent3 10 6 4 3" xfId="33657"/>
    <cellStyle name="40% - Accent3 10 6 5" xfId="33658"/>
    <cellStyle name="40% - Accent3 10 6 5 2" xfId="33659"/>
    <cellStyle name="40% - Accent3 10 6 6" xfId="33660"/>
    <cellStyle name="40% - Accent3 10 6 7" xfId="33661"/>
    <cellStyle name="40% - Accent3 10 6 8" xfId="33662"/>
    <cellStyle name="40% - Accent3 10 6 9" xfId="33663"/>
    <cellStyle name="40% - Accent3 10 6_PNF Disclosure Summary 063011" xfId="33664"/>
    <cellStyle name="40% - Accent3 10 7" xfId="33665"/>
    <cellStyle name="40% - Accent3 10 7 10" xfId="33666"/>
    <cellStyle name="40% - Accent3 10 7 11" xfId="33667"/>
    <cellStyle name="40% - Accent3 10 7 12" xfId="33668"/>
    <cellStyle name="40% - Accent3 10 7 13" xfId="33669"/>
    <cellStyle name="40% - Accent3 10 7 14" xfId="33670"/>
    <cellStyle name="40% - Accent3 10 7 15" xfId="33671"/>
    <cellStyle name="40% - Accent3 10 7 16" xfId="33672"/>
    <cellStyle name="40% - Accent3 10 7 2" xfId="33673"/>
    <cellStyle name="40% - Accent3 10 7 2 10" xfId="33674"/>
    <cellStyle name="40% - Accent3 10 7 2 11" xfId="33675"/>
    <cellStyle name="40% - Accent3 10 7 2 12" xfId="33676"/>
    <cellStyle name="40% - Accent3 10 7 2 13" xfId="33677"/>
    <cellStyle name="40% - Accent3 10 7 2 14" xfId="33678"/>
    <cellStyle name="40% - Accent3 10 7 2 15" xfId="33679"/>
    <cellStyle name="40% - Accent3 10 7 2 2" xfId="33680"/>
    <cellStyle name="40% - Accent3 10 7 2 2 2" xfId="33681"/>
    <cellStyle name="40% - Accent3 10 7 2 2 2 2" xfId="33682"/>
    <cellStyle name="40% - Accent3 10 7 2 2 3" xfId="33683"/>
    <cellStyle name="40% - Accent3 10 7 2 3" xfId="33684"/>
    <cellStyle name="40% - Accent3 10 7 2 3 2" xfId="33685"/>
    <cellStyle name="40% - Accent3 10 7 2 3 2 2" xfId="33686"/>
    <cellStyle name="40% - Accent3 10 7 2 3 3" xfId="33687"/>
    <cellStyle name="40% - Accent3 10 7 2 4" xfId="33688"/>
    <cellStyle name="40% - Accent3 10 7 2 4 2" xfId="33689"/>
    <cellStyle name="40% - Accent3 10 7 2 5" xfId="33690"/>
    <cellStyle name="40% - Accent3 10 7 2 6" xfId="33691"/>
    <cellStyle name="40% - Accent3 10 7 2 7" xfId="33692"/>
    <cellStyle name="40% - Accent3 10 7 2 8" xfId="33693"/>
    <cellStyle name="40% - Accent3 10 7 2 9" xfId="33694"/>
    <cellStyle name="40% - Accent3 10 7 2_PNF Disclosure Summary 063011" xfId="33695"/>
    <cellStyle name="40% - Accent3 10 7 3" xfId="33696"/>
    <cellStyle name="40% - Accent3 10 7 3 2" xfId="33697"/>
    <cellStyle name="40% - Accent3 10 7 3 2 2" xfId="33698"/>
    <cellStyle name="40% - Accent3 10 7 3 3" xfId="33699"/>
    <cellStyle name="40% - Accent3 10 7 4" xfId="33700"/>
    <cellStyle name="40% - Accent3 10 7 4 2" xfId="33701"/>
    <cellStyle name="40% - Accent3 10 7 4 2 2" xfId="33702"/>
    <cellStyle name="40% - Accent3 10 7 4 3" xfId="33703"/>
    <cellStyle name="40% - Accent3 10 7 5" xfId="33704"/>
    <cellStyle name="40% - Accent3 10 7 5 2" xfId="33705"/>
    <cellStyle name="40% - Accent3 10 7 6" xfId="33706"/>
    <cellStyle name="40% - Accent3 10 7 7" xfId="33707"/>
    <cellStyle name="40% - Accent3 10 7 8" xfId="33708"/>
    <cellStyle name="40% - Accent3 10 7 9" xfId="33709"/>
    <cellStyle name="40% - Accent3 10 7_PNF Disclosure Summary 063011" xfId="33710"/>
    <cellStyle name="40% - Accent3 10 8" xfId="33711"/>
    <cellStyle name="40% - Accent3 10 8 10" xfId="33712"/>
    <cellStyle name="40% - Accent3 10 8 11" xfId="33713"/>
    <cellStyle name="40% - Accent3 10 8 12" xfId="33714"/>
    <cellStyle name="40% - Accent3 10 8 13" xfId="33715"/>
    <cellStyle name="40% - Accent3 10 8 14" xfId="33716"/>
    <cellStyle name="40% - Accent3 10 8 15" xfId="33717"/>
    <cellStyle name="40% - Accent3 10 8 2" xfId="33718"/>
    <cellStyle name="40% - Accent3 10 8 2 2" xfId="33719"/>
    <cellStyle name="40% - Accent3 10 8 2 2 2" xfId="33720"/>
    <cellStyle name="40% - Accent3 10 8 2 3" xfId="33721"/>
    <cellStyle name="40% - Accent3 10 8 3" xfId="33722"/>
    <cellStyle name="40% - Accent3 10 8 3 2" xfId="33723"/>
    <cellStyle name="40% - Accent3 10 8 3 2 2" xfId="33724"/>
    <cellStyle name="40% - Accent3 10 8 3 3" xfId="33725"/>
    <cellStyle name="40% - Accent3 10 8 4" xfId="33726"/>
    <cellStyle name="40% - Accent3 10 8 4 2" xfId="33727"/>
    <cellStyle name="40% - Accent3 10 8 5" xfId="33728"/>
    <cellStyle name="40% - Accent3 10 8 6" xfId="33729"/>
    <cellStyle name="40% - Accent3 10 8 7" xfId="33730"/>
    <cellStyle name="40% - Accent3 10 8 8" xfId="33731"/>
    <cellStyle name="40% - Accent3 10 8 9" xfId="33732"/>
    <cellStyle name="40% - Accent3 10 8_PNF Disclosure Summary 063011" xfId="33733"/>
    <cellStyle name="40% - Accent3 10 9" xfId="33734"/>
    <cellStyle name="40% - Accent3 10 9 2" xfId="33735"/>
    <cellStyle name="40% - Accent3 10 9 2 2" xfId="33736"/>
    <cellStyle name="40% - Accent3 10 9 3" xfId="33737"/>
    <cellStyle name="40% - Accent3 10_PNF Disclosure Summary 063011" xfId="33738"/>
    <cellStyle name="40% - Accent3 11" xfId="33739"/>
    <cellStyle name="40% - Accent3 11 10" xfId="33740"/>
    <cellStyle name="40% - Accent3 11 10 2" xfId="33741"/>
    <cellStyle name="40% - Accent3 11 10 2 2" xfId="33742"/>
    <cellStyle name="40% - Accent3 11 10 3" xfId="33743"/>
    <cellStyle name="40% - Accent3 11 11" xfId="33744"/>
    <cellStyle name="40% - Accent3 11 11 2" xfId="33745"/>
    <cellStyle name="40% - Accent3 11 12" xfId="33746"/>
    <cellStyle name="40% - Accent3 11 13" xfId="33747"/>
    <cellStyle name="40% - Accent3 11 14" xfId="33748"/>
    <cellStyle name="40% - Accent3 11 15" xfId="33749"/>
    <cellStyle name="40% - Accent3 11 16" xfId="33750"/>
    <cellStyle name="40% - Accent3 11 17" xfId="33751"/>
    <cellStyle name="40% - Accent3 11 18" xfId="33752"/>
    <cellStyle name="40% - Accent3 11 19" xfId="33753"/>
    <cellStyle name="40% - Accent3 11 2" xfId="33754"/>
    <cellStyle name="40% - Accent3 11 2 10" xfId="33755"/>
    <cellStyle name="40% - Accent3 11 2 11" xfId="33756"/>
    <cellStyle name="40% - Accent3 11 2 12" xfId="33757"/>
    <cellStyle name="40% - Accent3 11 2 13" xfId="33758"/>
    <cellStyle name="40% - Accent3 11 2 14" xfId="33759"/>
    <cellStyle name="40% - Accent3 11 2 15" xfId="33760"/>
    <cellStyle name="40% - Accent3 11 2 16" xfId="33761"/>
    <cellStyle name="40% - Accent3 11 2 2" xfId="33762"/>
    <cellStyle name="40% - Accent3 11 2 2 10" xfId="33763"/>
    <cellStyle name="40% - Accent3 11 2 2 11" xfId="33764"/>
    <cellStyle name="40% - Accent3 11 2 2 12" xfId="33765"/>
    <cellStyle name="40% - Accent3 11 2 2 13" xfId="33766"/>
    <cellStyle name="40% - Accent3 11 2 2 14" xfId="33767"/>
    <cellStyle name="40% - Accent3 11 2 2 15" xfId="33768"/>
    <cellStyle name="40% - Accent3 11 2 2 2" xfId="33769"/>
    <cellStyle name="40% - Accent3 11 2 2 2 2" xfId="33770"/>
    <cellStyle name="40% - Accent3 11 2 2 2 2 2" xfId="33771"/>
    <cellStyle name="40% - Accent3 11 2 2 2 3" xfId="33772"/>
    <cellStyle name="40% - Accent3 11 2 2 3" xfId="33773"/>
    <cellStyle name="40% - Accent3 11 2 2 3 2" xfId="33774"/>
    <cellStyle name="40% - Accent3 11 2 2 3 2 2" xfId="33775"/>
    <cellStyle name="40% - Accent3 11 2 2 3 3" xfId="33776"/>
    <cellStyle name="40% - Accent3 11 2 2 4" xfId="33777"/>
    <cellStyle name="40% - Accent3 11 2 2 4 2" xfId="33778"/>
    <cellStyle name="40% - Accent3 11 2 2 5" xfId="33779"/>
    <cellStyle name="40% - Accent3 11 2 2 6" xfId="33780"/>
    <cellStyle name="40% - Accent3 11 2 2 7" xfId="33781"/>
    <cellStyle name="40% - Accent3 11 2 2 8" xfId="33782"/>
    <cellStyle name="40% - Accent3 11 2 2 9" xfId="33783"/>
    <cellStyle name="40% - Accent3 11 2 2_PNF Disclosure Summary 063011" xfId="33784"/>
    <cellStyle name="40% - Accent3 11 2 3" xfId="33785"/>
    <cellStyle name="40% - Accent3 11 2 3 2" xfId="33786"/>
    <cellStyle name="40% - Accent3 11 2 3 2 2" xfId="33787"/>
    <cellStyle name="40% - Accent3 11 2 3 3" xfId="33788"/>
    <cellStyle name="40% - Accent3 11 2 4" xfId="33789"/>
    <cellStyle name="40% - Accent3 11 2 4 2" xfId="33790"/>
    <cellStyle name="40% - Accent3 11 2 4 2 2" xfId="33791"/>
    <cellStyle name="40% - Accent3 11 2 4 3" xfId="33792"/>
    <cellStyle name="40% - Accent3 11 2 5" xfId="33793"/>
    <cellStyle name="40% - Accent3 11 2 5 2" xfId="33794"/>
    <cellStyle name="40% - Accent3 11 2 6" xfId="33795"/>
    <cellStyle name="40% - Accent3 11 2 7" xfId="33796"/>
    <cellStyle name="40% - Accent3 11 2 8" xfId="33797"/>
    <cellStyle name="40% - Accent3 11 2 9" xfId="33798"/>
    <cellStyle name="40% - Accent3 11 2_PNF Disclosure Summary 063011" xfId="33799"/>
    <cellStyle name="40% - Accent3 11 20" xfId="33800"/>
    <cellStyle name="40% - Accent3 11 21" xfId="33801"/>
    <cellStyle name="40% - Accent3 11 22" xfId="33802"/>
    <cellStyle name="40% - Accent3 11 3" xfId="33803"/>
    <cellStyle name="40% - Accent3 11 3 10" xfId="33804"/>
    <cellStyle name="40% - Accent3 11 3 11" xfId="33805"/>
    <cellStyle name="40% - Accent3 11 3 12" xfId="33806"/>
    <cellStyle name="40% - Accent3 11 3 13" xfId="33807"/>
    <cellStyle name="40% - Accent3 11 3 14" xfId="33808"/>
    <cellStyle name="40% - Accent3 11 3 15" xfId="33809"/>
    <cellStyle name="40% - Accent3 11 3 16" xfId="33810"/>
    <cellStyle name="40% - Accent3 11 3 2" xfId="33811"/>
    <cellStyle name="40% - Accent3 11 3 2 10" xfId="33812"/>
    <cellStyle name="40% - Accent3 11 3 2 11" xfId="33813"/>
    <cellStyle name="40% - Accent3 11 3 2 12" xfId="33814"/>
    <cellStyle name="40% - Accent3 11 3 2 13" xfId="33815"/>
    <cellStyle name="40% - Accent3 11 3 2 14" xfId="33816"/>
    <cellStyle name="40% - Accent3 11 3 2 15" xfId="33817"/>
    <cellStyle name="40% - Accent3 11 3 2 2" xfId="33818"/>
    <cellStyle name="40% - Accent3 11 3 2 2 2" xfId="33819"/>
    <cellStyle name="40% - Accent3 11 3 2 2 2 2" xfId="33820"/>
    <cellStyle name="40% - Accent3 11 3 2 2 3" xfId="33821"/>
    <cellStyle name="40% - Accent3 11 3 2 3" xfId="33822"/>
    <cellStyle name="40% - Accent3 11 3 2 3 2" xfId="33823"/>
    <cellStyle name="40% - Accent3 11 3 2 3 2 2" xfId="33824"/>
    <cellStyle name="40% - Accent3 11 3 2 3 3" xfId="33825"/>
    <cellStyle name="40% - Accent3 11 3 2 4" xfId="33826"/>
    <cellStyle name="40% - Accent3 11 3 2 4 2" xfId="33827"/>
    <cellStyle name="40% - Accent3 11 3 2 5" xfId="33828"/>
    <cellStyle name="40% - Accent3 11 3 2 6" xfId="33829"/>
    <cellStyle name="40% - Accent3 11 3 2 7" xfId="33830"/>
    <cellStyle name="40% - Accent3 11 3 2 8" xfId="33831"/>
    <cellStyle name="40% - Accent3 11 3 2 9" xfId="33832"/>
    <cellStyle name="40% - Accent3 11 3 2_PNF Disclosure Summary 063011" xfId="33833"/>
    <cellStyle name="40% - Accent3 11 3 3" xfId="33834"/>
    <cellStyle name="40% - Accent3 11 3 3 2" xfId="33835"/>
    <cellStyle name="40% - Accent3 11 3 3 2 2" xfId="33836"/>
    <cellStyle name="40% - Accent3 11 3 3 3" xfId="33837"/>
    <cellStyle name="40% - Accent3 11 3 4" xfId="33838"/>
    <cellStyle name="40% - Accent3 11 3 4 2" xfId="33839"/>
    <cellStyle name="40% - Accent3 11 3 4 2 2" xfId="33840"/>
    <cellStyle name="40% - Accent3 11 3 4 3" xfId="33841"/>
    <cellStyle name="40% - Accent3 11 3 5" xfId="33842"/>
    <cellStyle name="40% - Accent3 11 3 5 2" xfId="33843"/>
    <cellStyle name="40% - Accent3 11 3 6" xfId="33844"/>
    <cellStyle name="40% - Accent3 11 3 7" xfId="33845"/>
    <cellStyle name="40% - Accent3 11 3 8" xfId="33846"/>
    <cellStyle name="40% - Accent3 11 3 9" xfId="33847"/>
    <cellStyle name="40% - Accent3 11 3_PNF Disclosure Summary 063011" xfId="33848"/>
    <cellStyle name="40% - Accent3 11 4" xfId="33849"/>
    <cellStyle name="40% - Accent3 11 4 10" xfId="33850"/>
    <cellStyle name="40% - Accent3 11 4 11" xfId="33851"/>
    <cellStyle name="40% - Accent3 11 4 12" xfId="33852"/>
    <cellStyle name="40% - Accent3 11 4 13" xfId="33853"/>
    <cellStyle name="40% - Accent3 11 4 14" xfId="33854"/>
    <cellStyle name="40% - Accent3 11 4 15" xfId="33855"/>
    <cellStyle name="40% - Accent3 11 4 16" xfId="33856"/>
    <cellStyle name="40% - Accent3 11 4 2" xfId="33857"/>
    <cellStyle name="40% - Accent3 11 4 2 10" xfId="33858"/>
    <cellStyle name="40% - Accent3 11 4 2 11" xfId="33859"/>
    <cellStyle name="40% - Accent3 11 4 2 12" xfId="33860"/>
    <cellStyle name="40% - Accent3 11 4 2 13" xfId="33861"/>
    <cellStyle name="40% - Accent3 11 4 2 14" xfId="33862"/>
    <cellStyle name="40% - Accent3 11 4 2 15" xfId="33863"/>
    <cellStyle name="40% - Accent3 11 4 2 2" xfId="33864"/>
    <cellStyle name="40% - Accent3 11 4 2 2 2" xfId="33865"/>
    <cellStyle name="40% - Accent3 11 4 2 2 2 2" xfId="33866"/>
    <cellStyle name="40% - Accent3 11 4 2 2 3" xfId="33867"/>
    <cellStyle name="40% - Accent3 11 4 2 3" xfId="33868"/>
    <cellStyle name="40% - Accent3 11 4 2 3 2" xfId="33869"/>
    <cellStyle name="40% - Accent3 11 4 2 3 2 2" xfId="33870"/>
    <cellStyle name="40% - Accent3 11 4 2 3 3" xfId="33871"/>
    <cellStyle name="40% - Accent3 11 4 2 4" xfId="33872"/>
    <cellStyle name="40% - Accent3 11 4 2 4 2" xfId="33873"/>
    <cellStyle name="40% - Accent3 11 4 2 5" xfId="33874"/>
    <cellStyle name="40% - Accent3 11 4 2 6" xfId="33875"/>
    <cellStyle name="40% - Accent3 11 4 2 7" xfId="33876"/>
    <cellStyle name="40% - Accent3 11 4 2 8" xfId="33877"/>
    <cellStyle name="40% - Accent3 11 4 2 9" xfId="33878"/>
    <cellStyle name="40% - Accent3 11 4 2_PNF Disclosure Summary 063011" xfId="33879"/>
    <cellStyle name="40% - Accent3 11 4 3" xfId="33880"/>
    <cellStyle name="40% - Accent3 11 4 3 2" xfId="33881"/>
    <cellStyle name="40% - Accent3 11 4 3 2 2" xfId="33882"/>
    <cellStyle name="40% - Accent3 11 4 3 3" xfId="33883"/>
    <cellStyle name="40% - Accent3 11 4 4" xfId="33884"/>
    <cellStyle name="40% - Accent3 11 4 4 2" xfId="33885"/>
    <cellStyle name="40% - Accent3 11 4 4 2 2" xfId="33886"/>
    <cellStyle name="40% - Accent3 11 4 4 3" xfId="33887"/>
    <cellStyle name="40% - Accent3 11 4 5" xfId="33888"/>
    <cellStyle name="40% - Accent3 11 4 5 2" xfId="33889"/>
    <cellStyle name="40% - Accent3 11 4 6" xfId="33890"/>
    <cellStyle name="40% - Accent3 11 4 7" xfId="33891"/>
    <cellStyle name="40% - Accent3 11 4 8" xfId="33892"/>
    <cellStyle name="40% - Accent3 11 4 9" xfId="33893"/>
    <cellStyle name="40% - Accent3 11 4_PNF Disclosure Summary 063011" xfId="33894"/>
    <cellStyle name="40% - Accent3 11 5" xfId="33895"/>
    <cellStyle name="40% - Accent3 11 5 10" xfId="33896"/>
    <cellStyle name="40% - Accent3 11 5 11" xfId="33897"/>
    <cellStyle name="40% - Accent3 11 5 12" xfId="33898"/>
    <cellStyle name="40% - Accent3 11 5 13" xfId="33899"/>
    <cellStyle name="40% - Accent3 11 5 14" xfId="33900"/>
    <cellStyle name="40% - Accent3 11 5 15" xfId="33901"/>
    <cellStyle name="40% - Accent3 11 5 16" xfId="33902"/>
    <cellStyle name="40% - Accent3 11 5 2" xfId="33903"/>
    <cellStyle name="40% - Accent3 11 5 2 10" xfId="33904"/>
    <cellStyle name="40% - Accent3 11 5 2 11" xfId="33905"/>
    <cellStyle name="40% - Accent3 11 5 2 12" xfId="33906"/>
    <cellStyle name="40% - Accent3 11 5 2 13" xfId="33907"/>
    <cellStyle name="40% - Accent3 11 5 2 14" xfId="33908"/>
    <cellStyle name="40% - Accent3 11 5 2 15" xfId="33909"/>
    <cellStyle name="40% - Accent3 11 5 2 2" xfId="33910"/>
    <cellStyle name="40% - Accent3 11 5 2 2 2" xfId="33911"/>
    <cellStyle name="40% - Accent3 11 5 2 2 2 2" xfId="33912"/>
    <cellStyle name="40% - Accent3 11 5 2 2 3" xfId="33913"/>
    <cellStyle name="40% - Accent3 11 5 2 3" xfId="33914"/>
    <cellStyle name="40% - Accent3 11 5 2 3 2" xfId="33915"/>
    <cellStyle name="40% - Accent3 11 5 2 3 2 2" xfId="33916"/>
    <cellStyle name="40% - Accent3 11 5 2 3 3" xfId="33917"/>
    <cellStyle name="40% - Accent3 11 5 2 4" xfId="33918"/>
    <cellStyle name="40% - Accent3 11 5 2 4 2" xfId="33919"/>
    <cellStyle name="40% - Accent3 11 5 2 5" xfId="33920"/>
    <cellStyle name="40% - Accent3 11 5 2 6" xfId="33921"/>
    <cellStyle name="40% - Accent3 11 5 2 7" xfId="33922"/>
    <cellStyle name="40% - Accent3 11 5 2 8" xfId="33923"/>
    <cellStyle name="40% - Accent3 11 5 2 9" xfId="33924"/>
    <cellStyle name="40% - Accent3 11 5 2_PNF Disclosure Summary 063011" xfId="33925"/>
    <cellStyle name="40% - Accent3 11 5 3" xfId="33926"/>
    <cellStyle name="40% - Accent3 11 5 3 2" xfId="33927"/>
    <cellStyle name="40% - Accent3 11 5 3 2 2" xfId="33928"/>
    <cellStyle name="40% - Accent3 11 5 3 3" xfId="33929"/>
    <cellStyle name="40% - Accent3 11 5 4" xfId="33930"/>
    <cellStyle name="40% - Accent3 11 5 4 2" xfId="33931"/>
    <cellStyle name="40% - Accent3 11 5 4 2 2" xfId="33932"/>
    <cellStyle name="40% - Accent3 11 5 4 3" xfId="33933"/>
    <cellStyle name="40% - Accent3 11 5 5" xfId="33934"/>
    <cellStyle name="40% - Accent3 11 5 5 2" xfId="33935"/>
    <cellStyle name="40% - Accent3 11 5 6" xfId="33936"/>
    <cellStyle name="40% - Accent3 11 5 7" xfId="33937"/>
    <cellStyle name="40% - Accent3 11 5 8" xfId="33938"/>
    <cellStyle name="40% - Accent3 11 5 9" xfId="33939"/>
    <cellStyle name="40% - Accent3 11 5_PNF Disclosure Summary 063011" xfId="33940"/>
    <cellStyle name="40% - Accent3 11 6" xfId="33941"/>
    <cellStyle name="40% - Accent3 11 6 10" xfId="33942"/>
    <cellStyle name="40% - Accent3 11 6 11" xfId="33943"/>
    <cellStyle name="40% - Accent3 11 6 12" xfId="33944"/>
    <cellStyle name="40% - Accent3 11 6 13" xfId="33945"/>
    <cellStyle name="40% - Accent3 11 6 14" xfId="33946"/>
    <cellStyle name="40% - Accent3 11 6 15" xfId="33947"/>
    <cellStyle name="40% - Accent3 11 6 16" xfId="33948"/>
    <cellStyle name="40% - Accent3 11 6 2" xfId="33949"/>
    <cellStyle name="40% - Accent3 11 6 2 10" xfId="33950"/>
    <cellStyle name="40% - Accent3 11 6 2 11" xfId="33951"/>
    <cellStyle name="40% - Accent3 11 6 2 12" xfId="33952"/>
    <cellStyle name="40% - Accent3 11 6 2 13" xfId="33953"/>
    <cellStyle name="40% - Accent3 11 6 2 14" xfId="33954"/>
    <cellStyle name="40% - Accent3 11 6 2 15" xfId="33955"/>
    <cellStyle name="40% - Accent3 11 6 2 2" xfId="33956"/>
    <cellStyle name="40% - Accent3 11 6 2 2 2" xfId="33957"/>
    <cellStyle name="40% - Accent3 11 6 2 2 2 2" xfId="33958"/>
    <cellStyle name="40% - Accent3 11 6 2 2 3" xfId="33959"/>
    <cellStyle name="40% - Accent3 11 6 2 3" xfId="33960"/>
    <cellStyle name="40% - Accent3 11 6 2 3 2" xfId="33961"/>
    <cellStyle name="40% - Accent3 11 6 2 3 2 2" xfId="33962"/>
    <cellStyle name="40% - Accent3 11 6 2 3 3" xfId="33963"/>
    <cellStyle name="40% - Accent3 11 6 2 4" xfId="33964"/>
    <cellStyle name="40% - Accent3 11 6 2 4 2" xfId="33965"/>
    <cellStyle name="40% - Accent3 11 6 2 5" xfId="33966"/>
    <cellStyle name="40% - Accent3 11 6 2 6" xfId="33967"/>
    <cellStyle name="40% - Accent3 11 6 2 7" xfId="33968"/>
    <cellStyle name="40% - Accent3 11 6 2 8" xfId="33969"/>
    <cellStyle name="40% - Accent3 11 6 2 9" xfId="33970"/>
    <cellStyle name="40% - Accent3 11 6 2_PNF Disclosure Summary 063011" xfId="33971"/>
    <cellStyle name="40% - Accent3 11 6 3" xfId="33972"/>
    <cellStyle name="40% - Accent3 11 6 3 2" xfId="33973"/>
    <cellStyle name="40% - Accent3 11 6 3 2 2" xfId="33974"/>
    <cellStyle name="40% - Accent3 11 6 3 3" xfId="33975"/>
    <cellStyle name="40% - Accent3 11 6 4" xfId="33976"/>
    <cellStyle name="40% - Accent3 11 6 4 2" xfId="33977"/>
    <cellStyle name="40% - Accent3 11 6 4 2 2" xfId="33978"/>
    <cellStyle name="40% - Accent3 11 6 4 3" xfId="33979"/>
    <cellStyle name="40% - Accent3 11 6 5" xfId="33980"/>
    <cellStyle name="40% - Accent3 11 6 5 2" xfId="33981"/>
    <cellStyle name="40% - Accent3 11 6 6" xfId="33982"/>
    <cellStyle name="40% - Accent3 11 6 7" xfId="33983"/>
    <cellStyle name="40% - Accent3 11 6 8" xfId="33984"/>
    <cellStyle name="40% - Accent3 11 6 9" xfId="33985"/>
    <cellStyle name="40% - Accent3 11 6_PNF Disclosure Summary 063011" xfId="33986"/>
    <cellStyle name="40% - Accent3 11 7" xfId="33987"/>
    <cellStyle name="40% - Accent3 11 7 10" xfId="33988"/>
    <cellStyle name="40% - Accent3 11 7 11" xfId="33989"/>
    <cellStyle name="40% - Accent3 11 7 12" xfId="33990"/>
    <cellStyle name="40% - Accent3 11 7 13" xfId="33991"/>
    <cellStyle name="40% - Accent3 11 7 14" xfId="33992"/>
    <cellStyle name="40% - Accent3 11 7 15" xfId="33993"/>
    <cellStyle name="40% - Accent3 11 7 16" xfId="33994"/>
    <cellStyle name="40% - Accent3 11 7 2" xfId="33995"/>
    <cellStyle name="40% - Accent3 11 7 2 10" xfId="33996"/>
    <cellStyle name="40% - Accent3 11 7 2 11" xfId="33997"/>
    <cellStyle name="40% - Accent3 11 7 2 12" xfId="33998"/>
    <cellStyle name="40% - Accent3 11 7 2 13" xfId="33999"/>
    <cellStyle name="40% - Accent3 11 7 2 14" xfId="34000"/>
    <cellStyle name="40% - Accent3 11 7 2 15" xfId="34001"/>
    <cellStyle name="40% - Accent3 11 7 2 2" xfId="34002"/>
    <cellStyle name="40% - Accent3 11 7 2 2 2" xfId="34003"/>
    <cellStyle name="40% - Accent3 11 7 2 2 2 2" xfId="34004"/>
    <cellStyle name="40% - Accent3 11 7 2 2 3" xfId="34005"/>
    <cellStyle name="40% - Accent3 11 7 2 3" xfId="34006"/>
    <cellStyle name="40% - Accent3 11 7 2 3 2" xfId="34007"/>
    <cellStyle name="40% - Accent3 11 7 2 3 2 2" xfId="34008"/>
    <cellStyle name="40% - Accent3 11 7 2 3 3" xfId="34009"/>
    <cellStyle name="40% - Accent3 11 7 2 4" xfId="34010"/>
    <cellStyle name="40% - Accent3 11 7 2 4 2" xfId="34011"/>
    <cellStyle name="40% - Accent3 11 7 2 5" xfId="34012"/>
    <cellStyle name="40% - Accent3 11 7 2 6" xfId="34013"/>
    <cellStyle name="40% - Accent3 11 7 2 7" xfId="34014"/>
    <cellStyle name="40% - Accent3 11 7 2 8" xfId="34015"/>
    <cellStyle name="40% - Accent3 11 7 2 9" xfId="34016"/>
    <cellStyle name="40% - Accent3 11 7 2_PNF Disclosure Summary 063011" xfId="34017"/>
    <cellStyle name="40% - Accent3 11 7 3" xfId="34018"/>
    <cellStyle name="40% - Accent3 11 7 3 2" xfId="34019"/>
    <cellStyle name="40% - Accent3 11 7 3 2 2" xfId="34020"/>
    <cellStyle name="40% - Accent3 11 7 3 3" xfId="34021"/>
    <cellStyle name="40% - Accent3 11 7 4" xfId="34022"/>
    <cellStyle name="40% - Accent3 11 7 4 2" xfId="34023"/>
    <cellStyle name="40% - Accent3 11 7 4 2 2" xfId="34024"/>
    <cellStyle name="40% - Accent3 11 7 4 3" xfId="34025"/>
    <cellStyle name="40% - Accent3 11 7 5" xfId="34026"/>
    <cellStyle name="40% - Accent3 11 7 5 2" xfId="34027"/>
    <cellStyle name="40% - Accent3 11 7 6" xfId="34028"/>
    <cellStyle name="40% - Accent3 11 7 7" xfId="34029"/>
    <cellStyle name="40% - Accent3 11 7 8" xfId="34030"/>
    <cellStyle name="40% - Accent3 11 7 9" xfId="34031"/>
    <cellStyle name="40% - Accent3 11 7_PNF Disclosure Summary 063011" xfId="34032"/>
    <cellStyle name="40% - Accent3 11 8" xfId="34033"/>
    <cellStyle name="40% - Accent3 11 8 10" xfId="34034"/>
    <cellStyle name="40% - Accent3 11 8 11" xfId="34035"/>
    <cellStyle name="40% - Accent3 11 8 12" xfId="34036"/>
    <cellStyle name="40% - Accent3 11 8 13" xfId="34037"/>
    <cellStyle name="40% - Accent3 11 8 14" xfId="34038"/>
    <cellStyle name="40% - Accent3 11 8 15" xfId="34039"/>
    <cellStyle name="40% - Accent3 11 8 2" xfId="34040"/>
    <cellStyle name="40% - Accent3 11 8 2 2" xfId="34041"/>
    <cellStyle name="40% - Accent3 11 8 2 2 2" xfId="34042"/>
    <cellStyle name="40% - Accent3 11 8 2 3" xfId="34043"/>
    <cellStyle name="40% - Accent3 11 8 3" xfId="34044"/>
    <cellStyle name="40% - Accent3 11 8 3 2" xfId="34045"/>
    <cellStyle name="40% - Accent3 11 8 3 2 2" xfId="34046"/>
    <cellStyle name="40% - Accent3 11 8 3 3" xfId="34047"/>
    <cellStyle name="40% - Accent3 11 8 4" xfId="34048"/>
    <cellStyle name="40% - Accent3 11 8 4 2" xfId="34049"/>
    <cellStyle name="40% - Accent3 11 8 5" xfId="34050"/>
    <cellStyle name="40% - Accent3 11 8 6" xfId="34051"/>
    <cellStyle name="40% - Accent3 11 8 7" xfId="34052"/>
    <cellStyle name="40% - Accent3 11 8 8" xfId="34053"/>
    <cellStyle name="40% - Accent3 11 8 9" xfId="34054"/>
    <cellStyle name="40% - Accent3 11 8_PNF Disclosure Summary 063011" xfId="34055"/>
    <cellStyle name="40% - Accent3 11 9" xfId="34056"/>
    <cellStyle name="40% - Accent3 11 9 2" xfId="34057"/>
    <cellStyle name="40% - Accent3 11 9 2 2" xfId="34058"/>
    <cellStyle name="40% - Accent3 11 9 3" xfId="34059"/>
    <cellStyle name="40% - Accent3 11_PNF Disclosure Summary 063011" xfId="34060"/>
    <cellStyle name="40% - Accent3 12" xfId="34061"/>
    <cellStyle name="40% - Accent3 12 10" xfId="34062"/>
    <cellStyle name="40% - Accent3 12 10 2" xfId="34063"/>
    <cellStyle name="40% - Accent3 12 10 2 2" xfId="34064"/>
    <cellStyle name="40% - Accent3 12 10 3" xfId="34065"/>
    <cellStyle name="40% - Accent3 12 11" xfId="34066"/>
    <cellStyle name="40% - Accent3 12 11 2" xfId="34067"/>
    <cellStyle name="40% - Accent3 12 12" xfId="34068"/>
    <cellStyle name="40% - Accent3 12 13" xfId="34069"/>
    <cellStyle name="40% - Accent3 12 14" xfId="34070"/>
    <cellStyle name="40% - Accent3 12 15" xfId="34071"/>
    <cellStyle name="40% - Accent3 12 16" xfId="34072"/>
    <cellStyle name="40% - Accent3 12 17" xfId="34073"/>
    <cellStyle name="40% - Accent3 12 18" xfId="34074"/>
    <cellStyle name="40% - Accent3 12 19" xfId="34075"/>
    <cellStyle name="40% - Accent3 12 2" xfId="34076"/>
    <cellStyle name="40% - Accent3 12 2 10" xfId="34077"/>
    <cellStyle name="40% - Accent3 12 2 11" xfId="34078"/>
    <cellStyle name="40% - Accent3 12 2 12" xfId="34079"/>
    <cellStyle name="40% - Accent3 12 2 13" xfId="34080"/>
    <cellStyle name="40% - Accent3 12 2 14" xfId="34081"/>
    <cellStyle name="40% - Accent3 12 2 15" xfId="34082"/>
    <cellStyle name="40% - Accent3 12 2 16" xfId="34083"/>
    <cellStyle name="40% - Accent3 12 2 2" xfId="34084"/>
    <cellStyle name="40% - Accent3 12 2 2 10" xfId="34085"/>
    <cellStyle name="40% - Accent3 12 2 2 11" xfId="34086"/>
    <cellStyle name="40% - Accent3 12 2 2 12" xfId="34087"/>
    <cellStyle name="40% - Accent3 12 2 2 13" xfId="34088"/>
    <cellStyle name="40% - Accent3 12 2 2 14" xfId="34089"/>
    <cellStyle name="40% - Accent3 12 2 2 15" xfId="34090"/>
    <cellStyle name="40% - Accent3 12 2 2 2" xfId="34091"/>
    <cellStyle name="40% - Accent3 12 2 2 2 2" xfId="34092"/>
    <cellStyle name="40% - Accent3 12 2 2 2 2 2" xfId="34093"/>
    <cellStyle name="40% - Accent3 12 2 2 2 3" xfId="34094"/>
    <cellStyle name="40% - Accent3 12 2 2 3" xfId="34095"/>
    <cellStyle name="40% - Accent3 12 2 2 3 2" xfId="34096"/>
    <cellStyle name="40% - Accent3 12 2 2 3 2 2" xfId="34097"/>
    <cellStyle name="40% - Accent3 12 2 2 3 3" xfId="34098"/>
    <cellStyle name="40% - Accent3 12 2 2 4" xfId="34099"/>
    <cellStyle name="40% - Accent3 12 2 2 4 2" xfId="34100"/>
    <cellStyle name="40% - Accent3 12 2 2 5" xfId="34101"/>
    <cellStyle name="40% - Accent3 12 2 2 6" xfId="34102"/>
    <cellStyle name="40% - Accent3 12 2 2 7" xfId="34103"/>
    <cellStyle name="40% - Accent3 12 2 2 8" xfId="34104"/>
    <cellStyle name="40% - Accent3 12 2 2 9" xfId="34105"/>
    <cellStyle name="40% - Accent3 12 2 2_PNF Disclosure Summary 063011" xfId="34106"/>
    <cellStyle name="40% - Accent3 12 2 3" xfId="34107"/>
    <cellStyle name="40% - Accent3 12 2 3 2" xfId="34108"/>
    <cellStyle name="40% - Accent3 12 2 3 2 2" xfId="34109"/>
    <cellStyle name="40% - Accent3 12 2 3 3" xfId="34110"/>
    <cellStyle name="40% - Accent3 12 2 4" xfId="34111"/>
    <cellStyle name="40% - Accent3 12 2 4 2" xfId="34112"/>
    <cellStyle name="40% - Accent3 12 2 4 2 2" xfId="34113"/>
    <cellStyle name="40% - Accent3 12 2 4 3" xfId="34114"/>
    <cellStyle name="40% - Accent3 12 2 5" xfId="34115"/>
    <cellStyle name="40% - Accent3 12 2 5 2" xfId="34116"/>
    <cellStyle name="40% - Accent3 12 2 6" xfId="34117"/>
    <cellStyle name="40% - Accent3 12 2 7" xfId="34118"/>
    <cellStyle name="40% - Accent3 12 2 8" xfId="34119"/>
    <cellStyle name="40% - Accent3 12 2 9" xfId="34120"/>
    <cellStyle name="40% - Accent3 12 2_PNF Disclosure Summary 063011" xfId="34121"/>
    <cellStyle name="40% - Accent3 12 20" xfId="34122"/>
    <cellStyle name="40% - Accent3 12 21" xfId="34123"/>
    <cellStyle name="40% - Accent3 12 22" xfId="34124"/>
    <cellStyle name="40% - Accent3 12 3" xfId="34125"/>
    <cellStyle name="40% - Accent3 12 3 10" xfId="34126"/>
    <cellStyle name="40% - Accent3 12 3 11" xfId="34127"/>
    <cellStyle name="40% - Accent3 12 3 12" xfId="34128"/>
    <cellStyle name="40% - Accent3 12 3 13" xfId="34129"/>
    <cellStyle name="40% - Accent3 12 3 14" xfId="34130"/>
    <cellStyle name="40% - Accent3 12 3 15" xfId="34131"/>
    <cellStyle name="40% - Accent3 12 3 16" xfId="34132"/>
    <cellStyle name="40% - Accent3 12 3 2" xfId="34133"/>
    <cellStyle name="40% - Accent3 12 3 2 10" xfId="34134"/>
    <cellStyle name="40% - Accent3 12 3 2 11" xfId="34135"/>
    <cellStyle name="40% - Accent3 12 3 2 12" xfId="34136"/>
    <cellStyle name="40% - Accent3 12 3 2 13" xfId="34137"/>
    <cellStyle name="40% - Accent3 12 3 2 14" xfId="34138"/>
    <cellStyle name="40% - Accent3 12 3 2 15" xfId="34139"/>
    <cellStyle name="40% - Accent3 12 3 2 2" xfId="34140"/>
    <cellStyle name="40% - Accent3 12 3 2 2 2" xfId="34141"/>
    <cellStyle name="40% - Accent3 12 3 2 2 2 2" xfId="34142"/>
    <cellStyle name="40% - Accent3 12 3 2 2 3" xfId="34143"/>
    <cellStyle name="40% - Accent3 12 3 2 3" xfId="34144"/>
    <cellStyle name="40% - Accent3 12 3 2 3 2" xfId="34145"/>
    <cellStyle name="40% - Accent3 12 3 2 3 2 2" xfId="34146"/>
    <cellStyle name="40% - Accent3 12 3 2 3 3" xfId="34147"/>
    <cellStyle name="40% - Accent3 12 3 2 4" xfId="34148"/>
    <cellStyle name="40% - Accent3 12 3 2 4 2" xfId="34149"/>
    <cellStyle name="40% - Accent3 12 3 2 5" xfId="34150"/>
    <cellStyle name="40% - Accent3 12 3 2 6" xfId="34151"/>
    <cellStyle name="40% - Accent3 12 3 2 7" xfId="34152"/>
    <cellStyle name="40% - Accent3 12 3 2 8" xfId="34153"/>
    <cellStyle name="40% - Accent3 12 3 2 9" xfId="34154"/>
    <cellStyle name="40% - Accent3 12 3 2_PNF Disclosure Summary 063011" xfId="34155"/>
    <cellStyle name="40% - Accent3 12 3 3" xfId="34156"/>
    <cellStyle name="40% - Accent3 12 3 3 2" xfId="34157"/>
    <cellStyle name="40% - Accent3 12 3 3 2 2" xfId="34158"/>
    <cellStyle name="40% - Accent3 12 3 3 3" xfId="34159"/>
    <cellStyle name="40% - Accent3 12 3 4" xfId="34160"/>
    <cellStyle name="40% - Accent3 12 3 4 2" xfId="34161"/>
    <cellStyle name="40% - Accent3 12 3 4 2 2" xfId="34162"/>
    <cellStyle name="40% - Accent3 12 3 4 3" xfId="34163"/>
    <cellStyle name="40% - Accent3 12 3 5" xfId="34164"/>
    <cellStyle name="40% - Accent3 12 3 5 2" xfId="34165"/>
    <cellStyle name="40% - Accent3 12 3 6" xfId="34166"/>
    <cellStyle name="40% - Accent3 12 3 7" xfId="34167"/>
    <cellStyle name="40% - Accent3 12 3 8" xfId="34168"/>
    <cellStyle name="40% - Accent3 12 3 9" xfId="34169"/>
    <cellStyle name="40% - Accent3 12 3_PNF Disclosure Summary 063011" xfId="34170"/>
    <cellStyle name="40% - Accent3 12 4" xfId="34171"/>
    <cellStyle name="40% - Accent3 12 4 10" xfId="34172"/>
    <cellStyle name="40% - Accent3 12 4 11" xfId="34173"/>
    <cellStyle name="40% - Accent3 12 4 12" xfId="34174"/>
    <cellStyle name="40% - Accent3 12 4 13" xfId="34175"/>
    <cellStyle name="40% - Accent3 12 4 14" xfId="34176"/>
    <cellStyle name="40% - Accent3 12 4 15" xfId="34177"/>
    <cellStyle name="40% - Accent3 12 4 16" xfId="34178"/>
    <cellStyle name="40% - Accent3 12 4 2" xfId="34179"/>
    <cellStyle name="40% - Accent3 12 4 2 10" xfId="34180"/>
    <cellStyle name="40% - Accent3 12 4 2 11" xfId="34181"/>
    <cellStyle name="40% - Accent3 12 4 2 12" xfId="34182"/>
    <cellStyle name="40% - Accent3 12 4 2 13" xfId="34183"/>
    <cellStyle name="40% - Accent3 12 4 2 14" xfId="34184"/>
    <cellStyle name="40% - Accent3 12 4 2 15" xfId="34185"/>
    <cellStyle name="40% - Accent3 12 4 2 2" xfId="34186"/>
    <cellStyle name="40% - Accent3 12 4 2 2 2" xfId="34187"/>
    <cellStyle name="40% - Accent3 12 4 2 2 2 2" xfId="34188"/>
    <cellStyle name="40% - Accent3 12 4 2 2 3" xfId="34189"/>
    <cellStyle name="40% - Accent3 12 4 2 3" xfId="34190"/>
    <cellStyle name="40% - Accent3 12 4 2 3 2" xfId="34191"/>
    <cellStyle name="40% - Accent3 12 4 2 3 2 2" xfId="34192"/>
    <cellStyle name="40% - Accent3 12 4 2 3 3" xfId="34193"/>
    <cellStyle name="40% - Accent3 12 4 2 4" xfId="34194"/>
    <cellStyle name="40% - Accent3 12 4 2 4 2" xfId="34195"/>
    <cellStyle name="40% - Accent3 12 4 2 5" xfId="34196"/>
    <cellStyle name="40% - Accent3 12 4 2 6" xfId="34197"/>
    <cellStyle name="40% - Accent3 12 4 2 7" xfId="34198"/>
    <cellStyle name="40% - Accent3 12 4 2 8" xfId="34199"/>
    <cellStyle name="40% - Accent3 12 4 2 9" xfId="34200"/>
    <cellStyle name="40% - Accent3 12 4 2_PNF Disclosure Summary 063011" xfId="34201"/>
    <cellStyle name="40% - Accent3 12 4 3" xfId="34202"/>
    <cellStyle name="40% - Accent3 12 4 3 2" xfId="34203"/>
    <cellStyle name="40% - Accent3 12 4 3 2 2" xfId="34204"/>
    <cellStyle name="40% - Accent3 12 4 3 3" xfId="34205"/>
    <cellStyle name="40% - Accent3 12 4 4" xfId="34206"/>
    <cellStyle name="40% - Accent3 12 4 4 2" xfId="34207"/>
    <cellStyle name="40% - Accent3 12 4 4 2 2" xfId="34208"/>
    <cellStyle name="40% - Accent3 12 4 4 3" xfId="34209"/>
    <cellStyle name="40% - Accent3 12 4 5" xfId="34210"/>
    <cellStyle name="40% - Accent3 12 4 5 2" xfId="34211"/>
    <cellStyle name="40% - Accent3 12 4 6" xfId="34212"/>
    <cellStyle name="40% - Accent3 12 4 7" xfId="34213"/>
    <cellStyle name="40% - Accent3 12 4 8" xfId="34214"/>
    <cellStyle name="40% - Accent3 12 4 9" xfId="34215"/>
    <cellStyle name="40% - Accent3 12 4_PNF Disclosure Summary 063011" xfId="34216"/>
    <cellStyle name="40% - Accent3 12 5" xfId="34217"/>
    <cellStyle name="40% - Accent3 12 5 10" xfId="34218"/>
    <cellStyle name="40% - Accent3 12 5 11" xfId="34219"/>
    <cellStyle name="40% - Accent3 12 5 12" xfId="34220"/>
    <cellStyle name="40% - Accent3 12 5 13" xfId="34221"/>
    <cellStyle name="40% - Accent3 12 5 14" xfId="34222"/>
    <cellStyle name="40% - Accent3 12 5 15" xfId="34223"/>
    <cellStyle name="40% - Accent3 12 5 16" xfId="34224"/>
    <cellStyle name="40% - Accent3 12 5 2" xfId="34225"/>
    <cellStyle name="40% - Accent3 12 5 2 10" xfId="34226"/>
    <cellStyle name="40% - Accent3 12 5 2 11" xfId="34227"/>
    <cellStyle name="40% - Accent3 12 5 2 12" xfId="34228"/>
    <cellStyle name="40% - Accent3 12 5 2 13" xfId="34229"/>
    <cellStyle name="40% - Accent3 12 5 2 14" xfId="34230"/>
    <cellStyle name="40% - Accent3 12 5 2 15" xfId="34231"/>
    <cellStyle name="40% - Accent3 12 5 2 2" xfId="34232"/>
    <cellStyle name="40% - Accent3 12 5 2 2 2" xfId="34233"/>
    <cellStyle name="40% - Accent3 12 5 2 2 2 2" xfId="34234"/>
    <cellStyle name="40% - Accent3 12 5 2 2 3" xfId="34235"/>
    <cellStyle name="40% - Accent3 12 5 2 3" xfId="34236"/>
    <cellStyle name="40% - Accent3 12 5 2 3 2" xfId="34237"/>
    <cellStyle name="40% - Accent3 12 5 2 3 2 2" xfId="34238"/>
    <cellStyle name="40% - Accent3 12 5 2 3 3" xfId="34239"/>
    <cellStyle name="40% - Accent3 12 5 2 4" xfId="34240"/>
    <cellStyle name="40% - Accent3 12 5 2 4 2" xfId="34241"/>
    <cellStyle name="40% - Accent3 12 5 2 5" xfId="34242"/>
    <cellStyle name="40% - Accent3 12 5 2 6" xfId="34243"/>
    <cellStyle name="40% - Accent3 12 5 2 7" xfId="34244"/>
    <cellStyle name="40% - Accent3 12 5 2 8" xfId="34245"/>
    <cellStyle name="40% - Accent3 12 5 2 9" xfId="34246"/>
    <cellStyle name="40% - Accent3 12 5 2_PNF Disclosure Summary 063011" xfId="34247"/>
    <cellStyle name="40% - Accent3 12 5 3" xfId="34248"/>
    <cellStyle name="40% - Accent3 12 5 3 2" xfId="34249"/>
    <cellStyle name="40% - Accent3 12 5 3 2 2" xfId="34250"/>
    <cellStyle name="40% - Accent3 12 5 3 3" xfId="34251"/>
    <cellStyle name="40% - Accent3 12 5 4" xfId="34252"/>
    <cellStyle name="40% - Accent3 12 5 4 2" xfId="34253"/>
    <cellStyle name="40% - Accent3 12 5 4 2 2" xfId="34254"/>
    <cellStyle name="40% - Accent3 12 5 4 3" xfId="34255"/>
    <cellStyle name="40% - Accent3 12 5 5" xfId="34256"/>
    <cellStyle name="40% - Accent3 12 5 5 2" xfId="34257"/>
    <cellStyle name="40% - Accent3 12 5 6" xfId="34258"/>
    <cellStyle name="40% - Accent3 12 5 7" xfId="34259"/>
    <cellStyle name="40% - Accent3 12 5 8" xfId="34260"/>
    <cellStyle name="40% - Accent3 12 5 9" xfId="34261"/>
    <cellStyle name="40% - Accent3 12 5_PNF Disclosure Summary 063011" xfId="34262"/>
    <cellStyle name="40% - Accent3 12 6" xfId="34263"/>
    <cellStyle name="40% - Accent3 12 6 10" xfId="34264"/>
    <cellStyle name="40% - Accent3 12 6 11" xfId="34265"/>
    <cellStyle name="40% - Accent3 12 6 12" xfId="34266"/>
    <cellStyle name="40% - Accent3 12 6 13" xfId="34267"/>
    <cellStyle name="40% - Accent3 12 6 14" xfId="34268"/>
    <cellStyle name="40% - Accent3 12 6 15" xfId="34269"/>
    <cellStyle name="40% - Accent3 12 6 16" xfId="34270"/>
    <cellStyle name="40% - Accent3 12 6 2" xfId="34271"/>
    <cellStyle name="40% - Accent3 12 6 2 10" xfId="34272"/>
    <cellStyle name="40% - Accent3 12 6 2 11" xfId="34273"/>
    <cellStyle name="40% - Accent3 12 6 2 12" xfId="34274"/>
    <cellStyle name="40% - Accent3 12 6 2 13" xfId="34275"/>
    <cellStyle name="40% - Accent3 12 6 2 14" xfId="34276"/>
    <cellStyle name="40% - Accent3 12 6 2 15" xfId="34277"/>
    <cellStyle name="40% - Accent3 12 6 2 2" xfId="34278"/>
    <cellStyle name="40% - Accent3 12 6 2 2 2" xfId="34279"/>
    <cellStyle name="40% - Accent3 12 6 2 2 2 2" xfId="34280"/>
    <cellStyle name="40% - Accent3 12 6 2 2 3" xfId="34281"/>
    <cellStyle name="40% - Accent3 12 6 2 3" xfId="34282"/>
    <cellStyle name="40% - Accent3 12 6 2 3 2" xfId="34283"/>
    <cellStyle name="40% - Accent3 12 6 2 3 2 2" xfId="34284"/>
    <cellStyle name="40% - Accent3 12 6 2 3 3" xfId="34285"/>
    <cellStyle name="40% - Accent3 12 6 2 4" xfId="34286"/>
    <cellStyle name="40% - Accent3 12 6 2 4 2" xfId="34287"/>
    <cellStyle name="40% - Accent3 12 6 2 5" xfId="34288"/>
    <cellStyle name="40% - Accent3 12 6 2 6" xfId="34289"/>
    <cellStyle name="40% - Accent3 12 6 2 7" xfId="34290"/>
    <cellStyle name="40% - Accent3 12 6 2 8" xfId="34291"/>
    <cellStyle name="40% - Accent3 12 6 2 9" xfId="34292"/>
    <cellStyle name="40% - Accent3 12 6 2_PNF Disclosure Summary 063011" xfId="34293"/>
    <cellStyle name="40% - Accent3 12 6 3" xfId="34294"/>
    <cellStyle name="40% - Accent3 12 6 3 2" xfId="34295"/>
    <cellStyle name="40% - Accent3 12 6 3 2 2" xfId="34296"/>
    <cellStyle name="40% - Accent3 12 6 3 3" xfId="34297"/>
    <cellStyle name="40% - Accent3 12 6 4" xfId="34298"/>
    <cellStyle name="40% - Accent3 12 6 4 2" xfId="34299"/>
    <cellStyle name="40% - Accent3 12 6 4 2 2" xfId="34300"/>
    <cellStyle name="40% - Accent3 12 6 4 3" xfId="34301"/>
    <cellStyle name="40% - Accent3 12 6 5" xfId="34302"/>
    <cellStyle name="40% - Accent3 12 6 5 2" xfId="34303"/>
    <cellStyle name="40% - Accent3 12 6 6" xfId="34304"/>
    <cellStyle name="40% - Accent3 12 6 7" xfId="34305"/>
    <cellStyle name="40% - Accent3 12 6 8" xfId="34306"/>
    <cellStyle name="40% - Accent3 12 6 9" xfId="34307"/>
    <cellStyle name="40% - Accent3 12 6_PNF Disclosure Summary 063011" xfId="34308"/>
    <cellStyle name="40% - Accent3 12 7" xfId="34309"/>
    <cellStyle name="40% - Accent3 12 7 10" xfId="34310"/>
    <cellStyle name="40% - Accent3 12 7 11" xfId="34311"/>
    <cellStyle name="40% - Accent3 12 7 12" xfId="34312"/>
    <cellStyle name="40% - Accent3 12 7 13" xfId="34313"/>
    <cellStyle name="40% - Accent3 12 7 14" xfId="34314"/>
    <cellStyle name="40% - Accent3 12 7 15" xfId="34315"/>
    <cellStyle name="40% - Accent3 12 7 16" xfId="34316"/>
    <cellStyle name="40% - Accent3 12 7 2" xfId="34317"/>
    <cellStyle name="40% - Accent3 12 7 2 10" xfId="34318"/>
    <cellStyle name="40% - Accent3 12 7 2 11" xfId="34319"/>
    <cellStyle name="40% - Accent3 12 7 2 12" xfId="34320"/>
    <cellStyle name="40% - Accent3 12 7 2 13" xfId="34321"/>
    <cellStyle name="40% - Accent3 12 7 2 14" xfId="34322"/>
    <cellStyle name="40% - Accent3 12 7 2 15" xfId="34323"/>
    <cellStyle name="40% - Accent3 12 7 2 2" xfId="34324"/>
    <cellStyle name="40% - Accent3 12 7 2 2 2" xfId="34325"/>
    <cellStyle name="40% - Accent3 12 7 2 2 2 2" xfId="34326"/>
    <cellStyle name="40% - Accent3 12 7 2 2 3" xfId="34327"/>
    <cellStyle name="40% - Accent3 12 7 2 3" xfId="34328"/>
    <cellStyle name="40% - Accent3 12 7 2 3 2" xfId="34329"/>
    <cellStyle name="40% - Accent3 12 7 2 3 2 2" xfId="34330"/>
    <cellStyle name="40% - Accent3 12 7 2 3 3" xfId="34331"/>
    <cellStyle name="40% - Accent3 12 7 2 4" xfId="34332"/>
    <cellStyle name="40% - Accent3 12 7 2 4 2" xfId="34333"/>
    <cellStyle name="40% - Accent3 12 7 2 5" xfId="34334"/>
    <cellStyle name="40% - Accent3 12 7 2 6" xfId="34335"/>
    <cellStyle name="40% - Accent3 12 7 2 7" xfId="34336"/>
    <cellStyle name="40% - Accent3 12 7 2 8" xfId="34337"/>
    <cellStyle name="40% - Accent3 12 7 2 9" xfId="34338"/>
    <cellStyle name="40% - Accent3 12 7 2_PNF Disclosure Summary 063011" xfId="34339"/>
    <cellStyle name="40% - Accent3 12 7 3" xfId="34340"/>
    <cellStyle name="40% - Accent3 12 7 3 2" xfId="34341"/>
    <cellStyle name="40% - Accent3 12 7 3 2 2" xfId="34342"/>
    <cellStyle name="40% - Accent3 12 7 3 3" xfId="34343"/>
    <cellStyle name="40% - Accent3 12 7 4" xfId="34344"/>
    <cellStyle name="40% - Accent3 12 7 4 2" xfId="34345"/>
    <cellStyle name="40% - Accent3 12 7 4 2 2" xfId="34346"/>
    <cellStyle name="40% - Accent3 12 7 4 3" xfId="34347"/>
    <cellStyle name="40% - Accent3 12 7 5" xfId="34348"/>
    <cellStyle name="40% - Accent3 12 7 5 2" xfId="34349"/>
    <cellStyle name="40% - Accent3 12 7 6" xfId="34350"/>
    <cellStyle name="40% - Accent3 12 7 7" xfId="34351"/>
    <cellStyle name="40% - Accent3 12 7 8" xfId="34352"/>
    <cellStyle name="40% - Accent3 12 7 9" xfId="34353"/>
    <cellStyle name="40% - Accent3 12 7_PNF Disclosure Summary 063011" xfId="34354"/>
    <cellStyle name="40% - Accent3 12 8" xfId="34355"/>
    <cellStyle name="40% - Accent3 12 8 10" xfId="34356"/>
    <cellStyle name="40% - Accent3 12 8 11" xfId="34357"/>
    <cellStyle name="40% - Accent3 12 8 12" xfId="34358"/>
    <cellStyle name="40% - Accent3 12 8 13" xfId="34359"/>
    <cellStyle name="40% - Accent3 12 8 14" xfId="34360"/>
    <cellStyle name="40% - Accent3 12 8 15" xfId="34361"/>
    <cellStyle name="40% - Accent3 12 8 2" xfId="34362"/>
    <cellStyle name="40% - Accent3 12 8 2 2" xfId="34363"/>
    <cellStyle name="40% - Accent3 12 8 2 2 2" xfId="34364"/>
    <cellStyle name="40% - Accent3 12 8 2 3" xfId="34365"/>
    <cellStyle name="40% - Accent3 12 8 3" xfId="34366"/>
    <cellStyle name="40% - Accent3 12 8 3 2" xfId="34367"/>
    <cellStyle name="40% - Accent3 12 8 3 2 2" xfId="34368"/>
    <cellStyle name="40% - Accent3 12 8 3 3" xfId="34369"/>
    <cellStyle name="40% - Accent3 12 8 4" xfId="34370"/>
    <cellStyle name="40% - Accent3 12 8 4 2" xfId="34371"/>
    <cellStyle name="40% - Accent3 12 8 5" xfId="34372"/>
    <cellStyle name="40% - Accent3 12 8 6" xfId="34373"/>
    <cellStyle name="40% - Accent3 12 8 7" xfId="34374"/>
    <cellStyle name="40% - Accent3 12 8 8" xfId="34375"/>
    <cellStyle name="40% - Accent3 12 8 9" xfId="34376"/>
    <cellStyle name="40% - Accent3 12 8_PNF Disclosure Summary 063011" xfId="34377"/>
    <cellStyle name="40% - Accent3 12 9" xfId="34378"/>
    <cellStyle name="40% - Accent3 12 9 2" xfId="34379"/>
    <cellStyle name="40% - Accent3 12 9 2 2" xfId="34380"/>
    <cellStyle name="40% - Accent3 12 9 3" xfId="34381"/>
    <cellStyle name="40% - Accent3 12_PNF Disclosure Summary 063011" xfId="34382"/>
    <cellStyle name="40% - Accent3 13" xfId="34383"/>
    <cellStyle name="40% - Accent3 13 10" xfId="34384"/>
    <cellStyle name="40% - Accent3 13 10 2" xfId="34385"/>
    <cellStyle name="40% - Accent3 13 10 2 2" xfId="34386"/>
    <cellStyle name="40% - Accent3 13 10 3" xfId="34387"/>
    <cellStyle name="40% - Accent3 13 11" xfId="34388"/>
    <cellStyle name="40% - Accent3 13 11 2" xfId="34389"/>
    <cellStyle name="40% - Accent3 13 12" xfId="34390"/>
    <cellStyle name="40% - Accent3 13 13" xfId="34391"/>
    <cellStyle name="40% - Accent3 13 14" xfId="34392"/>
    <cellStyle name="40% - Accent3 13 15" xfId="34393"/>
    <cellStyle name="40% - Accent3 13 16" xfId="34394"/>
    <cellStyle name="40% - Accent3 13 17" xfId="34395"/>
    <cellStyle name="40% - Accent3 13 18" xfId="34396"/>
    <cellStyle name="40% - Accent3 13 19" xfId="34397"/>
    <cellStyle name="40% - Accent3 13 2" xfId="34398"/>
    <cellStyle name="40% - Accent3 13 2 10" xfId="34399"/>
    <cellStyle name="40% - Accent3 13 2 11" xfId="34400"/>
    <cellStyle name="40% - Accent3 13 2 12" xfId="34401"/>
    <cellStyle name="40% - Accent3 13 2 13" xfId="34402"/>
    <cellStyle name="40% - Accent3 13 2 14" xfId="34403"/>
    <cellStyle name="40% - Accent3 13 2 15" xfId="34404"/>
    <cellStyle name="40% - Accent3 13 2 16" xfId="34405"/>
    <cellStyle name="40% - Accent3 13 2 2" xfId="34406"/>
    <cellStyle name="40% - Accent3 13 2 2 10" xfId="34407"/>
    <cellStyle name="40% - Accent3 13 2 2 11" xfId="34408"/>
    <cellStyle name="40% - Accent3 13 2 2 12" xfId="34409"/>
    <cellStyle name="40% - Accent3 13 2 2 13" xfId="34410"/>
    <cellStyle name="40% - Accent3 13 2 2 14" xfId="34411"/>
    <cellStyle name="40% - Accent3 13 2 2 15" xfId="34412"/>
    <cellStyle name="40% - Accent3 13 2 2 2" xfId="34413"/>
    <cellStyle name="40% - Accent3 13 2 2 2 2" xfId="34414"/>
    <cellStyle name="40% - Accent3 13 2 2 2 2 2" xfId="34415"/>
    <cellStyle name="40% - Accent3 13 2 2 2 3" xfId="34416"/>
    <cellStyle name="40% - Accent3 13 2 2 3" xfId="34417"/>
    <cellStyle name="40% - Accent3 13 2 2 3 2" xfId="34418"/>
    <cellStyle name="40% - Accent3 13 2 2 3 2 2" xfId="34419"/>
    <cellStyle name="40% - Accent3 13 2 2 3 3" xfId="34420"/>
    <cellStyle name="40% - Accent3 13 2 2 4" xfId="34421"/>
    <cellStyle name="40% - Accent3 13 2 2 4 2" xfId="34422"/>
    <cellStyle name="40% - Accent3 13 2 2 5" xfId="34423"/>
    <cellStyle name="40% - Accent3 13 2 2 6" xfId="34424"/>
    <cellStyle name="40% - Accent3 13 2 2 7" xfId="34425"/>
    <cellStyle name="40% - Accent3 13 2 2 8" xfId="34426"/>
    <cellStyle name="40% - Accent3 13 2 2 9" xfId="34427"/>
    <cellStyle name="40% - Accent3 13 2 2_PNF Disclosure Summary 063011" xfId="34428"/>
    <cellStyle name="40% - Accent3 13 2 3" xfId="34429"/>
    <cellStyle name="40% - Accent3 13 2 3 2" xfId="34430"/>
    <cellStyle name="40% - Accent3 13 2 3 2 2" xfId="34431"/>
    <cellStyle name="40% - Accent3 13 2 3 3" xfId="34432"/>
    <cellStyle name="40% - Accent3 13 2 4" xfId="34433"/>
    <cellStyle name="40% - Accent3 13 2 4 2" xfId="34434"/>
    <cellStyle name="40% - Accent3 13 2 4 2 2" xfId="34435"/>
    <cellStyle name="40% - Accent3 13 2 4 3" xfId="34436"/>
    <cellStyle name="40% - Accent3 13 2 5" xfId="34437"/>
    <cellStyle name="40% - Accent3 13 2 5 2" xfId="34438"/>
    <cellStyle name="40% - Accent3 13 2 6" xfId="34439"/>
    <cellStyle name="40% - Accent3 13 2 7" xfId="34440"/>
    <cellStyle name="40% - Accent3 13 2 8" xfId="34441"/>
    <cellStyle name="40% - Accent3 13 2 9" xfId="34442"/>
    <cellStyle name="40% - Accent3 13 2_PNF Disclosure Summary 063011" xfId="34443"/>
    <cellStyle name="40% - Accent3 13 20" xfId="34444"/>
    <cellStyle name="40% - Accent3 13 21" xfId="34445"/>
    <cellStyle name="40% - Accent3 13 22" xfId="34446"/>
    <cellStyle name="40% - Accent3 13 3" xfId="34447"/>
    <cellStyle name="40% - Accent3 13 3 10" xfId="34448"/>
    <cellStyle name="40% - Accent3 13 3 11" xfId="34449"/>
    <cellStyle name="40% - Accent3 13 3 12" xfId="34450"/>
    <cellStyle name="40% - Accent3 13 3 13" xfId="34451"/>
    <cellStyle name="40% - Accent3 13 3 14" xfId="34452"/>
    <cellStyle name="40% - Accent3 13 3 15" xfId="34453"/>
    <cellStyle name="40% - Accent3 13 3 16" xfId="34454"/>
    <cellStyle name="40% - Accent3 13 3 2" xfId="34455"/>
    <cellStyle name="40% - Accent3 13 3 2 10" xfId="34456"/>
    <cellStyle name="40% - Accent3 13 3 2 11" xfId="34457"/>
    <cellStyle name="40% - Accent3 13 3 2 12" xfId="34458"/>
    <cellStyle name="40% - Accent3 13 3 2 13" xfId="34459"/>
    <cellStyle name="40% - Accent3 13 3 2 14" xfId="34460"/>
    <cellStyle name="40% - Accent3 13 3 2 15" xfId="34461"/>
    <cellStyle name="40% - Accent3 13 3 2 2" xfId="34462"/>
    <cellStyle name="40% - Accent3 13 3 2 2 2" xfId="34463"/>
    <cellStyle name="40% - Accent3 13 3 2 2 2 2" xfId="34464"/>
    <cellStyle name="40% - Accent3 13 3 2 2 3" xfId="34465"/>
    <cellStyle name="40% - Accent3 13 3 2 3" xfId="34466"/>
    <cellStyle name="40% - Accent3 13 3 2 3 2" xfId="34467"/>
    <cellStyle name="40% - Accent3 13 3 2 3 2 2" xfId="34468"/>
    <cellStyle name="40% - Accent3 13 3 2 3 3" xfId="34469"/>
    <cellStyle name="40% - Accent3 13 3 2 4" xfId="34470"/>
    <cellStyle name="40% - Accent3 13 3 2 4 2" xfId="34471"/>
    <cellStyle name="40% - Accent3 13 3 2 5" xfId="34472"/>
    <cellStyle name="40% - Accent3 13 3 2 6" xfId="34473"/>
    <cellStyle name="40% - Accent3 13 3 2 7" xfId="34474"/>
    <cellStyle name="40% - Accent3 13 3 2 8" xfId="34475"/>
    <cellStyle name="40% - Accent3 13 3 2 9" xfId="34476"/>
    <cellStyle name="40% - Accent3 13 3 2_PNF Disclosure Summary 063011" xfId="34477"/>
    <cellStyle name="40% - Accent3 13 3 3" xfId="34478"/>
    <cellStyle name="40% - Accent3 13 3 3 2" xfId="34479"/>
    <cellStyle name="40% - Accent3 13 3 3 2 2" xfId="34480"/>
    <cellStyle name="40% - Accent3 13 3 3 3" xfId="34481"/>
    <cellStyle name="40% - Accent3 13 3 4" xfId="34482"/>
    <cellStyle name="40% - Accent3 13 3 4 2" xfId="34483"/>
    <cellStyle name="40% - Accent3 13 3 4 2 2" xfId="34484"/>
    <cellStyle name="40% - Accent3 13 3 4 3" xfId="34485"/>
    <cellStyle name="40% - Accent3 13 3 5" xfId="34486"/>
    <cellStyle name="40% - Accent3 13 3 5 2" xfId="34487"/>
    <cellStyle name="40% - Accent3 13 3 6" xfId="34488"/>
    <cellStyle name="40% - Accent3 13 3 7" xfId="34489"/>
    <cellStyle name="40% - Accent3 13 3 8" xfId="34490"/>
    <cellStyle name="40% - Accent3 13 3 9" xfId="34491"/>
    <cellStyle name="40% - Accent3 13 3_PNF Disclosure Summary 063011" xfId="34492"/>
    <cellStyle name="40% - Accent3 13 4" xfId="34493"/>
    <cellStyle name="40% - Accent3 13 4 10" xfId="34494"/>
    <cellStyle name="40% - Accent3 13 4 11" xfId="34495"/>
    <cellStyle name="40% - Accent3 13 4 12" xfId="34496"/>
    <cellStyle name="40% - Accent3 13 4 13" xfId="34497"/>
    <cellStyle name="40% - Accent3 13 4 14" xfId="34498"/>
    <cellStyle name="40% - Accent3 13 4 15" xfId="34499"/>
    <cellStyle name="40% - Accent3 13 4 16" xfId="34500"/>
    <cellStyle name="40% - Accent3 13 4 2" xfId="34501"/>
    <cellStyle name="40% - Accent3 13 4 2 10" xfId="34502"/>
    <cellStyle name="40% - Accent3 13 4 2 11" xfId="34503"/>
    <cellStyle name="40% - Accent3 13 4 2 12" xfId="34504"/>
    <cellStyle name="40% - Accent3 13 4 2 13" xfId="34505"/>
    <cellStyle name="40% - Accent3 13 4 2 14" xfId="34506"/>
    <cellStyle name="40% - Accent3 13 4 2 15" xfId="34507"/>
    <cellStyle name="40% - Accent3 13 4 2 2" xfId="34508"/>
    <cellStyle name="40% - Accent3 13 4 2 2 2" xfId="34509"/>
    <cellStyle name="40% - Accent3 13 4 2 2 2 2" xfId="34510"/>
    <cellStyle name="40% - Accent3 13 4 2 2 3" xfId="34511"/>
    <cellStyle name="40% - Accent3 13 4 2 3" xfId="34512"/>
    <cellStyle name="40% - Accent3 13 4 2 3 2" xfId="34513"/>
    <cellStyle name="40% - Accent3 13 4 2 3 2 2" xfId="34514"/>
    <cellStyle name="40% - Accent3 13 4 2 3 3" xfId="34515"/>
    <cellStyle name="40% - Accent3 13 4 2 4" xfId="34516"/>
    <cellStyle name="40% - Accent3 13 4 2 4 2" xfId="34517"/>
    <cellStyle name="40% - Accent3 13 4 2 5" xfId="34518"/>
    <cellStyle name="40% - Accent3 13 4 2 6" xfId="34519"/>
    <cellStyle name="40% - Accent3 13 4 2 7" xfId="34520"/>
    <cellStyle name="40% - Accent3 13 4 2 8" xfId="34521"/>
    <cellStyle name="40% - Accent3 13 4 2 9" xfId="34522"/>
    <cellStyle name="40% - Accent3 13 4 2_PNF Disclosure Summary 063011" xfId="34523"/>
    <cellStyle name="40% - Accent3 13 4 3" xfId="34524"/>
    <cellStyle name="40% - Accent3 13 4 3 2" xfId="34525"/>
    <cellStyle name="40% - Accent3 13 4 3 2 2" xfId="34526"/>
    <cellStyle name="40% - Accent3 13 4 3 3" xfId="34527"/>
    <cellStyle name="40% - Accent3 13 4 4" xfId="34528"/>
    <cellStyle name="40% - Accent3 13 4 4 2" xfId="34529"/>
    <cellStyle name="40% - Accent3 13 4 4 2 2" xfId="34530"/>
    <cellStyle name="40% - Accent3 13 4 4 3" xfId="34531"/>
    <cellStyle name="40% - Accent3 13 4 5" xfId="34532"/>
    <cellStyle name="40% - Accent3 13 4 5 2" xfId="34533"/>
    <cellStyle name="40% - Accent3 13 4 6" xfId="34534"/>
    <cellStyle name="40% - Accent3 13 4 7" xfId="34535"/>
    <cellStyle name="40% - Accent3 13 4 8" xfId="34536"/>
    <cellStyle name="40% - Accent3 13 4 9" xfId="34537"/>
    <cellStyle name="40% - Accent3 13 4_PNF Disclosure Summary 063011" xfId="34538"/>
    <cellStyle name="40% - Accent3 13 5" xfId="34539"/>
    <cellStyle name="40% - Accent3 13 5 10" xfId="34540"/>
    <cellStyle name="40% - Accent3 13 5 11" xfId="34541"/>
    <cellStyle name="40% - Accent3 13 5 12" xfId="34542"/>
    <cellStyle name="40% - Accent3 13 5 13" xfId="34543"/>
    <cellStyle name="40% - Accent3 13 5 14" xfId="34544"/>
    <cellStyle name="40% - Accent3 13 5 15" xfId="34545"/>
    <cellStyle name="40% - Accent3 13 5 16" xfId="34546"/>
    <cellStyle name="40% - Accent3 13 5 2" xfId="34547"/>
    <cellStyle name="40% - Accent3 13 5 2 10" xfId="34548"/>
    <cellStyle name="40% - Accent3 13 5 2 11" xfId="34549"/>
    <cellStyle name="40% - Accent3 13 5 2 12" xfId="34550"/>
    <cellStyle name="40% - Accent3 13 5 2 13" xfId="34551"/>
    <cellStyle name="40% - Accent3 13 5 2 14" xfId="34552"/>
    <cellStyle name="40% - Accent3 13 5 2 15" xfId="34553"/>
    <cellStyle name="40% - Accent3 13 5 2 2" xfId="34554"/>
    <cellStyle name="40% - Accent3 13 5 2 2 2" xfId="34555"/>
    <cellStyle name="40% - Accent3 13 5 2 2 2 2" xfId="34556"/>
    <cellStyle name="40% - Accent3 13 5 2 2 3" xfId="34557"/>
    <cellStyle name="40% - Accent3 13 5 2 3" xfId="34558"/>
    <cellStyle name="40% - Accent3 13 5 2 3 2" xfId="34559"/>
    <cellStyle name="40% - Accent3 13 5 2 3 2 2" xfId="34560"/>
    <cellStyle name="40% - Accent3 13 5 2 3 3" xfId="34561"/>
    <cellStyle name="40% - Accent3 13 5 2 4" xfId="34562"/>
    <cellStyle name="40% - Accent3 13 5 2 4 2" xfId="34563"/>
    <cellStyle name="40% - Accent3 13 5 2 5" xfId="34564"/>
    <cellStyle name="40% - Accent3 13 5 2 6" xfId="34565"/>
    <cellStyle name="40% - Accent3 13 5 2 7" xfId="34566"/>
    <cellStyle name="40% - Accent3 13 5 2 8" xfId="34567"/>
    <cellStyle name="40% - Accent3 13 5 2 9" xfId="34568"/>
    <cellStyle name="40% - Accent3 13 5 2_PNF Disclosure Summary 063011" xfId="34569"/>
    <cellStyle name="40% - Accent3 13 5 3" xfId="34570"/>
    <cellStyle name="40% - Accent3 13 5 3 2" xfId="34571"/>
    <cellStyle name="40% - Accent3 13 5 3 2 2" xfId="34572"/>
    <cellStyle name="40% - Accent3 13 5 3 3" xfId="34573"/>
    <cellStyle name="40% - Accent3 13 5 4" xfId="34574"/>
    <cellStyle name="40% - Accent3 13 5 4 2" xfId="34575"/>
    <cellStyle name="40% - Accent3 13 5 4 2 2" xfId="34576"/>
    <cellStyle name="40% - Accent3 13 5 4 3" xfId="34577"/>
    <cellStyle name="40% - Accent3 13 5 5" xfId="34578"/>
    <cellStyle name="40% - Accent3 13 5 5 2" xfId="34579"/>
    <cellStyle name="40% - Accent3 13 5 6" xfId="34580"/>
    <cellStyle name="40% - Accent3 13 5 7" xfId="34581"/>
    <cellStyle name="40% - Accent3 13 5 8" xfId="34582"/>
    <cellStyle name="40% - Accent3 13 5 9" xfId="34583"/>
    <cellStyle name="40% - Accent3 13 5_PNF Disclosure Summary 063011" xfId="34584"/>
    <cellStyle name="40% - Accent3 13 6" xfId="34585"/>
    <cellStyle name="40% - Accent3 13 6 10" xfId="34586"/>
    <cellStyle name="40% - Accent3 13 6 11" xfId="34587"/>
    <cellStyle name="40% - Accent3 13 6 12" xfId="34588"/>
    <cellStyle name="40% - Accent3 13 6 13" xfId="34589"/>
    <cellStyle name="40% - Accent3 13 6 14" xfId="34590"/>
    <cellStyle name="40% - Accent3 13 6 15" xfId="34591"/>
    <cellStyle name="40% - Accent3 13 6 16" xfId="34592"/>
    <cellStyle name="40% - Accent3 13 6 2" xfId="34593"/>
    <cellStyle name="40% - Accent3 13 6 2 10" xfId="34594"/>
    <cellStyle name="40% - Accent3 13 6 2 11" xfId="34595"/>
    <cellStyle name="40% - Accent3 13 6 2 12" xfId="34596"/>
    <cellStyle name="40% - Accent3 13 6 2 13" xfId="34597"/>
    <cellStyle name="40% - Accent3 13 6 2 14" xfId="34598"/>
    <cellStyle name="40% - Accent3 13 6 2 15" xfId="34599"/>
    <cellStyle name="40% - Accent3 13 6 2 2" xfId="34600"/>
    <cellStyle name="40% - Accent3 13 6 2 2 2" xfId="34601"/>
    <cellStyle name="40% - Accent3 13 6 2 2 2 2" xfId="34602"/>
    <cellStyle name="40% - Accent3 13 6 2 2 3" xfId="34603"/>
    <cellStyle name="40% - Accent3 13 6 2 3" xfId="34604"/>
    <cellStyle name="40% - Accent3 13 6 2 3 2" xfId="34605"/>
    <cellStyle name="40% - Accent3 13 6 2 3 2 2" xfId="34606"/>
    <cellStyle name="40% - Accent3 13 6 2 3 3" xfId="34607"/>
    <cellStyle name="40% - Accent3 13 6 2 4" xfId="34608"/>
    <cellStyle name="40% - Accent3 13 6 2 4 2" xfId="34609"/>
    <cellStyle name="40% - Accent3 13 6 2 5" xfId="34610"/>
    <cellStyle name="40% - Accent3 13 6 2 6" xfId="34611"/>
    <cellStyle name="40% - Accent3 13 6 2 7" xfId="34612"/>
    <cellStyle name="40% - Accent3 13 6 2 8" xfId="34613"/>
    <cellStyle name="40% - Accent3 13 6 2 9" xfId="34614"/>
    <cellStyle name="40% - Accent3 13 6 2_PNF Disclosure Summary 063011" xfId="34615"/>
    <cellStyle name="40% - Accent3 13 6 3" xfId="34616"/>
    <cellStyle name="40% - Accent3 13 6 3 2" xfId="34617"/>
    <cellStyle name="40% - Accent3 13 6 3 2 2" xfId="34618"/>
    <cellStyle name="40% - Accent3 13 6 3 3" xfId="34619"/>
    <cellStyle name="40% - Accent3 13 6 4" xfId="34620"/>
    <cellStyle name="40% - Accent3 13 6 4 2" xfId="34621"/>
    <cellStyle name="40% - Accent3 13 6 4 2 2" xfId="34622"/>
    <cellStyle name="40% - Accent3 13 6 4 3" xfId="34623"/>
    <cellStyle name="40% - Accent3 13 6 5" xfId="34624"/>
    <cellStyle name="40% - Accent3 13 6 5 2" xfId="34625"/>
    <cellStyle name="40% - Accent3 13 6 6" xfId="34626"/>
    <cellStyle name="40% - Accent3 13 6 7" xfId="34627"/>
    <cellStyle name="40% - Accent3 13 6 8" xfId="34628"/>
    <cellStyle name="40% - Accent3 13 6 9" xfId="34629"/>
    <cellStyle name="40% - Accent3 13 6_PNF Disclosure Summary 063011" xfId="34630"/>
    <cellStyle name="40% - Accent3 13 7" xfId="34631"/>
    <cellStyle name="40% - Accent3 13 7 10" xfId="34632"/>
    <cellStyle name="40% - Accent3 13 7 11" xfId="34633"/>
    <cellStyle name="40% - Accent3 13 7 12" xfId="34634"/>
    <cellStyle name="40% - Accent3 13 7 13" xfId="34635"/>
    <cellStyle name="40% - Accent3 13 7 14" xfId="34636"/>
    <cellStyle name="40% - Accent3 13 7 15" xfId="34637"/>
    <cellStyle name="40% - Accent3 13 7 16" xfId="34638"/>
    <cellStyle name="40% - Accent3 13 7 2" xfId="34639"/>
    <cellStyle name="40% - Accent3 13 7 2 10" xfId="34640"/>
    <cellStyle name="40% - Accent3 13 7 2 11" xfId="34641"/>
    <cellStyle name="40% - Accent3 13 7 2 12" xfId="34642"/>
    <cellStyle name="40% - Accent3 13 7 2 13" xfId="34643"/>
    <cellStyle name="40% - Accent3 13 7 2 14" xfId="34644"/>
    <cellStyle name="40% - Accent3 13 7 2 15" xfId="34645"/>
    <cellStyle name="40% - Accent3 13 7 2 2" xfId="34646"/>
    <cellStyle name="40% - Accent3 13 7 2 2 2" xfId="34647"/>
    <cellStyle name="40% - Accent3 13 7 2 2 2 2" xfId="34648"/>
    <cellStyle name="40% - Accent3 13 7 2 2 3" xfId="34649"/>
    <cellStyle name="40% - Accent3 13 7 2 3" xfId="34650"/>
    <cellStyle name="40% - Accent3 13 7 2 3 2" xfId="34651"/>
    <cellStyle name="40% - Accent3 13 7 2 3 2 2" xfId="34652"/>
    <cellStyle name="40% - Accent3 13 7 2 3 3" xfId="34653"/>
    <cellStyle name="40% - Accent3 13 7 2 4" xfId="34654"/>
    <cellStyle name="40% - Accent3 13 7 2 4 2" xfId="34655"/>
    <cellStyle name="40% - Accent3 13 7 2 5" xfId="34656"/>
    <cellStyle name="40% - Accent3 13 7 2 6" xfId="34657"/>
    <cellStyle name="40% - Accent3 13 7 2 7" xfId="34658"/>
    <cellStyle name="40% - Accent3 13 7 2 8" xfId="34659"/>
    <cellStyle name="40% - Accent3 13 7 2 9" xfId="34660"/>
    <cellStyle name="40% - Accent3 13 7 2_PNF Disclosure Summary 063011" xfId="34661"/>
    <cellStyle name="40% - Accent3 13 7 3" xfId="34662"/>
    <cellStyle name="40% - Accent3 13 7 3 2" xfId="34663"/>
    <cellStyle name="40% - Accent3 13 7 3 2 2" xfId="34664"/>
    <cellStyle name="40% - Accent3 13 7 3 3" xfId="34665"/>
    <cellStyle name="40% - Accent3 13 7 4" xfId="34666"/>
    <cellStyle name="40% - Accent3 13 7 4 2" xfId="34667"/>
    <cellStyle name="40% - Accent3 13 7 4 2 2" xfId="34668"/>
    <cellStyle name="40% - Accent3 13 7 4 3" xfId="34669"/>
    <cellStyle name="40% - Accent3 13 7 5" xfId="34670"/>
    <cellStyle name="40% - Accent3 13 7 5 2" xfId="34671"/>
    <cellStyle name="40% - Accent3 13 7 6" xfId="34672"/>
    <cellStyle name="40% - Accent3 13 7 7" xfId="34673"/>
    <cellStyle name="40% - Accent3 13 7 8" xfId="34674"/>
    <cellStyle name="40% - Accent3 13 7 9" xfId="34675"/>
    <cellStyle name="40% - Accent3 13 7_PNF Disclosure Summary 063011" xfId="34676"/>
    <cellStyle name="40% - Accent3 13 8" xfId="34677"/>
    <cellStyle name="40% - Accent3 13 8 10" xfId="34678"/>
    <cellStyle name="40% - Accent3 13 8 11" xfId="34679"/>
    <cellStyle name="40% - Accent3 13 8 12" xfId="34680"/>
    <cellStyle name="40% - Accent3 13 8 13" xfId="34681"/>
    <cellStyle name="40% - Accent3 13 8 14" xfId="34682"/>
    <cellStyle name="40% - Accent3 13 8 15" xfId="34683"/>
    <cellStyle name="40% - Accent3 13 8 2" xfId="34684"/>
    <cellStyle name="40% - Accent3 13 8 2 2" xfId="34685"/>
    <cellStyle name="40% - Accent3 13 8 2 2 2" xfId="34686"/>
    <cellStyle name="40% - Accent3 13 8 2 3" xfId="34687"/>
    <cellStyle name="40% - Accent3 13 8 3" xfId="34688"/>
    <cellStyle name="40% - Accent3 13 8 3 2" xfId="34689"/>
    <cellStyle name="40% - Accent3 13 8 3 2 2" xfId="34690"/>
    <cellStyle name="40% - Accent3 13 8 3 3" xfId="34691"/>
    <cellStyle name="40% - Accent3 13 8 4" xfId="34692"/>
    <cellStyle name="40% - Accent3 13 8 4 2" xfId="34693"/>
    <cellStyle name="40% - Accent3 13 8 5" xfId="34694"/>
    <cellStyle name="40% - Accent3 13 8 6" xfId="34695"/>
    <cellStyle name="40% - Accent3 13 8 7" xfId="34696"/>
    <cellStyle name="40% - Accent3 13 8 8" xfId="34697"/>
    <cellStyle name="40% - Accent3 13 8 9" xfId="34698"/>
    <cellStyle name="40% - Accent3 13 8_PNF Disclosure Summary 063011" xfId="34699"/>
    <cellStyle name="40% - Accent3 13 9" xfId="34700"/>
    <cellStyle name="40% - Accent3 13 9 2" xfId="34701"/>
    <cellStyle name="40% - Accent3 13 9 2 2" xfId="34702"/>
    <cellStyle name="40% - Accent3 13 9 3" xfId="34703"/>
    <cellStyle name="40% - Accent3 13_PNF Disclosure Summary 063011" xfId="34704"/>
    <cellStyle name="40% - Accent3 14" xfId="34705"/>
    <cellStyle name="40% - Accent3 14 10" xfId="34706"/>
    <cellStyle name="40% - Accent3 14 11" xfId="34707"/>
    <cellStyle name="40% - Accent3 14 12" xfId="34708"/>
    <cellStyle name="40% - Accent3 14 13" xfId="34709"/>
    <cellStyle name="40% - Accent3 14 14" xfId="34710"/>
    <cellStyle name="40% - Accent3 14 15" xfId="34711"/>
    <cellStyle name="40% - Accent3 14 16" xfId="34712"/>
    <cellStyle name="40% - Accent3 14 2" xfId="34713"/>
    <cellStyle name="40% - Accent3 14 2 10" xfId="34714"/>
    <cellStyle name="40% - Accent3 14 2 11" xfId="34715"/>
    <cellStyle name="40% - Accent3 14 2 12" xfId="34716"/>
    <cellStyle name="40% - Accent3 14 2 13" xfId="34717"/>
    <cellStyle name="40% - Accent3 14 2 14" xfId="34718"/>
    <cellStyle name="40% - Accent3 14 2 15" xfId="34719"/>
    <cellStyle name="40% - Accent3 14 2 2" xfId="34720"/>
    <cellStyle name="40% - Accent3 14 2 2 2" xfId="34721"/>
    <cellStyle name="40% - Accent3 14 2 2 2 2" xfId="34722"/>
    <cellStyle name="40% - Accent3 14 2 2 3" xfId="34723"/>
    <cellStyle name="40% - Accent3 14 2 3" xfId="34724"/>
    <cellStyle name="40% - Accent3 14 2 3 2" xfId="34725"/>
    <cellStyle name="40% - Accent3 14 2 3 2 2" xfId="34726"/>
    <cellStyle name="40% - Accent3 14 2 3 3" xfId="34727"/>
    <cellStyle name="40% - Accent3 14 2 4" xfId="34728"/>
    <cellStyle name="40% - Accent3 14 2 4 2" xfId="34729"/>
    <cellStyle name="40% - Accent3 14 2 5" xfId="34730"/>
    <cellStyle name="40% - Accent3 14 2 6" xfId="34731"/>
    <cellStyle name="40% - Accent3 14 2 7" xfId="34732"/>
    <cellStyle name="40% - Accent3 14 2 8" xfId="34733"/>
    <cellStyle name="40% - Accent3 14 2 9" xfId="34734"/>
    <cellStyle name="40% - Accent3 14 2_PNF Disclosure Summary 063011" xfId="34735"/>
    <cellStyle name="40% - Accent3 14 3" xfId="34736"/>
    <cellStyle name="40% - Accent3 14 3 2" xfId="34737"/>
    <cellStyle name="40% - Accent3 14 3 2 2" xfId="34738"/>
    <cellStyle name="40% - Accent3 14 3 3" xfId="34739"/>
    <cellStyle name="40% - Accent3 14 4" xfId="34740"/>
    <cellStyle name="40% - Accent3 14 4 2" xfId="34741"/>
    <cellStyle name="40% - Accent3 14 4 2 2" xfId="34742"/>
    <cellStyle name="40% - Accent3 14 4 3" xfId="34743"/>
    <cellStyle name="40% - Accent3 14 5" xfId="34744"/>
    <cellStyle name="40% - Accent3 14 5 2" xfId="34745"/>
    <cellStyle name="40% - Accent3 14 6" xfId="34746"/>
    <cellStyle name="40% - Accent3 14 7" xfId="34747"/>
    <cellStyle name="40% - Accent3 14 8" xfId="34748"/>
    <cellStyle name="40% - Accent3 14 9" xfId="34749"/>
    <cellStyle name="40% - Accent3 14_PNF Disclosure Summary 063011" xfId="34750"/>
    <cellStyle name="40% - Accent3 15" xfId="34751"/>
    <cellStyle name="40% - Accent3 15 10" xfId="34752"/>
    <cellStyle name="40% - Accent3 15 11" xfId="34753"/>
    <cellStyle name="40% - Accent3 15 12" xfId="34754"/>
    <cellStyle name="40% - Accent3 15 13" xfId="34755"/>
    <cellStyle name="40% - Accent3 15 14" xfId="34756"/>
    <cellStyle name="40% - Accent3 15 15" xfId="34757"/>
    <cellStyle name="40% - Accent3 15 16" xfId="34758"/>
    <cellStyle name="40% - Accent3 15 2" xfId="34759"/>
    <cellStyle name="40% - Accent3 15 2 10" xfId="34760"/>
    <cellStyle name="40% - Accent3 15 2 11" xfId="34761"/>
    <cellStyle name="40% - Accent3 15 2 12" xfId="34762"/>
    <cellStyle name="40% - Accent3 15 2 13" xfId="34763"/>
    <cellStyle name="40% - Accent3 15 2 14" xfId="34764"/>
    <cellStyle name="40% - Accent3 15 2 15" xfId="34765"/>
    <cellStyle name="40% - Accent3 15 2 2" xfId="34766"/>
    <cellStyle name="40% - Accent3 15 2 2 2" xfId="34767"/>
    <cellStyle name="40% - Accent3 15 2 2 2 2" xfId="34768"/>
    <cellStyle name="40% - Accent3 15 2 2 3" xfId="34769"/>
    <cellStyle name="40% - Accent3 15 2 3" xfId="34770"/>
    <cellStyle name="40% - Accent3 15 2 3 2" xfId="34771"/>
    <cellStyle name="40% - Accent3 15 2 3 2 2" xfId="34772"/>
    <cellStyle name="40% - Accent3 15 2 3 3" xfId="34773"/>
    <cellStyle name="40% - Accent3 15 2 4" xfId="34774"/>
    <cellStyle name="40% - Accent3 15 2 4 2" xfId="34775"/>
    <cellStyle name="40% - Accent3 15 2 5" xfId="34776"/>
    <cellStyle name="40% - Accent3 15 2 6" xfId="34777"/>
    <cellStyle name="40% - Accent3 15 2 7" xfId="34778"/>
    <cellStyle name="40% - Accent3 15 2 8" xfId="34779"/>
    <cellStyle name="40% - Accent3 15 2 9" xfId="34780"/>
    <cellStyle name="40% - Accent3 15 2_PNF Disclosure Summary 063011" xfId="34781"/>
    <cellStyle name="40% - Accent3 15 3" xfId="34782"/>
    <cellStyle name="40% - Accent3 15 3 2" xfId="34783"/>
    <cellStyle name="40% - Accent3 15 3 2 2" xfId="34784"/>
    <cellStyle name="40% - Accent3 15 3 3" xfId="34785"/>
    <cellStyle name="40% - Accent3 15 4" xfId="34786"/>
    <cellStyle name="40% - Accent3 15 4 2" xfId="34787"/>
    <cellStyle name="40% - Accent3 15 4 2 2" xfId="34788"/>
    <cellStyle name="40% - Accent3 15 4 3" xfId="34789"/>
    <cellStyle name="40% - Accent3 15 5" xfId="34790"/>
    <cellStyle name="40% - Accent3 15 5 2" xfId="34791"/>
    <cellStyle name="40% - Accent3 15 6" xfId="34792"/>
    <cellStyle name="40% - Accent3 15 7" xfId="34793"/>
    <cellStyle name="40% - Accent3 15 8" xfId="34794"/>
    <cellStyle name="40% - Accent3 15 9" xfId="34795"/>
    <cellStyle name="40% - Accent3 15_PNF Disclosure Summary 063011" xfId="34796"/>
    <cellStyle name="40% - Accent3 16" xfId="34797"/>
    <cellStyle name="40% - Accent3 16 10" xfId="34798"/>
    <cellStyle name="40% - Accent3 16 11" xfId="34799"/>
    <cellStyle name="40% - Accent3 16 12" xfId="34800"/>
    <cellStyle name="40% - Accent3 16 13" xfId="34801"/>
    <cellStyle name="40% - Accent3 16 14" xfId="34802"/>
    <cellStyle name="40% - Accent3 16 15" xfId="34803"/>
    <cellStyle name="40% - Accent3 16 16" xfId="34804"/>
    <cellStyle name="40% - Accent3 16 2" xfId="34805"/>
    <cellStyle name="40% - Accent3 16 2 10" xfId="34806"/>
    <cellStyle name="40% - Accent3 16 2 11" xfId="34807"/>
    <cellStyle name="40% - Accent3 16 2 12" xfId="34808"/>
    <cellStyle name="40% - Accent3 16 2 13" xfId="34809"/>
    <cellStyle name="40% - Accent3 16 2 14" xfId="34810"/>
    <cellStyle name="40% - Accent3 16 2 15" xfId="34811"/>
    <cellStyle name="40% - Accent3 16 2 2" xfId="34812"/>
    <cellStyle name="40% - Accent3 16 2 2 2" xfId="34813"/>
    <cellStyle name="40% - Accent3 16 2 2 2 2" xfId="34814"/>
    <cellStyle name="40% - Accent3 16 2 2 3" xfId="34815"/>
    <cellStyle name="40% - Accent3 16 2 3" xfId="34816"/>
    <cellStyle name="40% - Accent3 16 2 3 2" xfId="34817"/>
    <cellStyle name="40% - Accent3 16 2 3 2 2" xfId="34818"/>
    <cellStyle name="40% - Accent3 16 2 3 3" xfId="34819"/>
    <cellStyle name="40% - Accent3 16 2 4" xfId="34820"/>
    <cellStyle name="40% - Accent3 16 2 4 2" xfId="34821"/>
    <cellStyle name="40% - Accent3 16 2 5" xfId="34822"/>
    <cellStyle name="40% - Accent3 16 2 6" xfId="34823"/>
    <cellStyle name="40% - Accent3 16 2 7" xfId="34824"/>
    <cellStyle name="40% - Accent3 16 2 8" xfId="34825"/>
    <cellStyle name="40% - Accent3 16 2 9" xfId="34826"/>
    <cellStyle name="40% - Accent3 16 2_PNF Disclosure Summary 063011" xfId="34827"/>
    <cellStyle name="40% - Accent3 16 3" xfId="34828"/>
    <cellStyle name="40% - Accent3 16 3 2" xfId="34829"/>
    <cellStyle name="40% - Accent3 16 3 2 2" xfId="34830"/>
    <cellStyle name="40% - Accent3 16 3 3" xfId="34831"/>
    <cellStyle name="40% - Accent3 16 4" xfId="34832"/>
    <cellStyle name="40% - Accent3 16 4 2" xfId="34833"/>
    <cellStyle name="40% - Accent3 16 4 2 2" xfId="34834"/>
    <cellStyle name="40% - Accent3 16 4 3" xfId="34835"/>
    <cellStyle name="40% - Accent3 16 5" xfId="34836"/>
    <cellStyle name="40% - Accent3 16 5 2" xfId="34837"/>
    <cellStyle name="40% - Accent3 16 6" xfId="34838"/>
    <cellStyle name="40% - Accent3 16 7" xfId="34839"/>
    <cellStyle name="40% - Accent3 16 8" xfId="34840"/>
    <cellStyle name="40% - Accent3 16 9" xfId="34841"/>
    <cellStyle name="40% - Accent3 16_PNF Disclosure Summary 063011" xfId="34842"/>
    <cellStyle name="40% - Accent3 17" xfId="34843"/>
    <cellStyle name="40% - Accent3 17 10" xfId="34844"/>
    <cellStyle name="40% - Accent3 17 11" xfId="34845"/>
    <cellStyle name="40% - Accent3 17 12" xfId="34846"/>
    <cellStyle name="40% - Accent3 17 13" xfId="34847"/>
    <cellStyle name="40% - Accent3 17 14" xfId="34848"/>
    <cellStyle name="40% - Accent3 17 15" xfId="34849"/>
    <cellStyle name="40% - Accent3 17 16" xfId="34850"/>
    <cellStyle name="40% - Accent3 17 2" xfId="34851"/>
    <cellStyle name="40% - Accent3 17 2 10" xfId="34852"/>
    <cellStyle name="40% - Accent3 17 2 11" xfId="34853"/>
    <cellStyle name="40% - Accent3 17 2 12" xfId="34854"/>
    <cellStyle name="40% - Accent3 17 2 13" xfId="34855"/>
    <cellStyle name="40% - Accent3 17 2 14" xfId="34856"/>
    <cellStyle name="40% - Accent3 17 2 15" xfId="34857"/>
    <cellStyle name="40% - Accent3 17 2 2" xfId="34858"/>
    <cellStyle name="40% - Accent3 17 2 2 2" xfId="34859"/>
    <cellStyle name="40% - Accent3 17 2 2 2 2" xfId="34860"/>
    <cellStyle name="40% - Accent3 17 2 2 3" xfId="34861"/>
    <cellStyle name="40% - Accent3 17 2 3" xfId="34862"/>
    <cellStyle name="40% - Accent3 17 2 3 2" xfId="34863"/>
    <cellStyle name="40% - Accent3 17 2 3 2 2" xfId="34864"/>
    <cellStyle name="40% - Accent3 17 2 3 3" xfId="34865"/>
    <cellStyle name="40% - Accent3 17 2 4" xfId="34866"/>
    <cellStyle name="40% - Accent3 17 2 4 2" xfId="34867"/>
    <cellStyle name="40% - Accent3 17 2 5" xfId="34868"/>
    <cellStyle name="40% - Accent3 17 2 6" xfId="34869"/>
    <cellStyle name="40% - Accent3 17 2 7" xfId="34870"/>
    <cellStyle name="40% - Accent3 17 2 8" xfId="34871"/>
    <cellStyle name="40% - Accent3 17 2 9" xfId="34872"/>
    <cellStyle name="40% - Accent3 17 2_PNF Disclosure Summary 063011" xfId="34873"/>
    <cellStyle name="40% - Accent3 17 3" xfId="34874"/>
    <cellStyle name="40% - Accent3 17 3 2" xfId="34875"/>
    <cellStyle name="40% - Accent3 17 3 2 2" xfId="34876"/>
    <cellStyle name="40% - Accent3 17 3 3" xfId="34877"/>
    <cellStyle name="40% - Accent3 17 4" xfId="34878"/>
    <cellStyle name="40% - Accent3 17 4 2" xfId="34879"/>
    <cellStyle name="40% - Accent3 17 4 2 2" xfId="34880"/>
    <cellStyle name="40% - Accent3 17 4 3" xfId="34881"/>
    <cellStyle name="40% - Accent3 17 5" xfId="34882"/>
    <cellStyle name="40% - Accent3 17 5 2" xfId="34883"/>
    <cellStyle name="40% - Accent3 17 6" xfId="34884"/>
    <cellStyle name="40% - Accent3 17 7" xfId="34885"/>
    <cellStyle name="40% - Accent3 17 8" xfId="34886"/>
    <cellStyle name="40% - Accent3 17 9" xfId="34887"/>
    <cellStyle name="40% - Accent3 17_PNF Disclosure Summary 063011" xfId="34888"/>
    <cellStyle name="40% - Accent3 18" xfId="34889"/>
    <cellStyle name="40% - Accent3 18 10" xfId="34890"/>
    <cellStyle name="40% - Accent3 18 11" xfId="34891"/>
    <cellStyle name="40% - Accent3 18 12" xfId="34892"/>
    <cellStyle name="40% - Accent3 18 13" xfId="34893"/>
    <cellStyle name="40% - Accent3 18 14" xfId="34894"/>
    <cellStyle name="40% - Accent3 18 15" xfId="34895"/>
    <cellStyle name="40% - Accent3 18 16" xfId="34896"/>
    <cellStyle name="40% - Accent3 18 2" xfId="34897"/>
    <cellStyle name="40% - Accent3 18 2 10" xfId="34898"/>
    <cellStyle name="40% - Accent3 18 2 11" xfId="34899"/>
    <cellStyle name="40% - Accent3 18 2 12" xfId="34900"/>
    <cellStyle name="40% - Accent3 18 2 13" xfId="34901"/>
    <cellStyle name="40% - Accent3 18 2 14" xfId="34902"/>
    <cellStyle name="40% - Accent3 18 2 15" xfId="34903"/>
    <cellStyle name="40% - Accent3 18 2 2" xfId="34904"/>
    <cellStyle name="40% - Accent3 18 2 2 2" xfId="34905"/>
    <cellStyle name="40% - Accent3 18 2 2 2 2" xfId="34906"/>
    <cellStyle name="40% - Accent3 18 2 2 3" xfId="34907"/>
    <cellStyle name="40% - Accent3 18 2 3" xfId="34908"/>
    <cellStyle name="40% - Accent3 18 2 3 2" xfId="34909"/>
    <cellStyle name="40% - Accent3 18 2 3 2 2" xfId="34910"/>
    <cellStyle name="40% - Accent3 18 2 3 3" xfId="34911"/>
    <cellStyle name="40% - Accent3 18 2 4" xfId="34912"/>
    <cellStyle name="40% - Accent3 18 2 4 2" xfId="34913"/>
    <cellStyle name="40% - Accent3 18 2 5" xfId="34914"/>
    <cellStyle name="40% - Accent3 18 2 6" xfId="34915"/>
    <cellStyle name="40% - Accent3 18 2 7" xfId="34916"/>
    <cellStyle name="40% - Accent3 18 2 8" xfId="34917"/>
    <cellStyle name="40% - Accent3 18 2 9" xfId="34918"/>
    <cellStyle name="40% - Accent3 18 2_PNF Disclosure Summary 063011" xfId="34919"/>
    <cellStyle name="40% - Accent3 18 3" xfId="34920"/>
    <cellStyle name="40% - Accent3 18 3 2" xfId="34921"/>
    <cellStyle name="40% - Accent3 18 3 2 2" xfId="34922"/>
    <cellStyle name="40% - Accent3 18 3 3" xfId="34923"/>
    <cellStyle name="40% - Accent3 18 4" xfId="34924"/>
    <cellStyle name="40% - Accent3 18 4 2" xfId="34925"/>
    <cellStyle name="40% - Accent3 18 4 2 2" xfId="34926"/>
    <cellStyle name="40% - Accent3 18 4 3" xfId="34927"/>
    <cellStyle name="40% - Accent3 18 5" xfId="34928"/>
    <cellStyle name="40% - Accent3 18 5 2" xfId="34929"/>
    <cellStyle name="40% - Accent3 18 6" xfId="34930"/>
    <cellStyle name="40% - Accent3 18 7" xfId="34931"/>
    <cellStyle name="40% - Accent3 18 8" xfId="34932"/>
    <cellStyle name="40% - Accent3 18 9" xfId="34933"/>
    <cellStyle name="40% - Accent3 18_PNF Disclosure Summary 063011" xfId="34934"/>
    <cellStyle name="40% - Accent3 19" xfId="34935"/>
    <cellStyle name="40% - Accent3 19 10" xfId="34936"/>
    <cellStyle name="40% - Accent3 19 11" xfId="34937"/>
    <cellStyle name="40% - Accent3 19 12" xfId="34938"/>
    <cellStyle name="40% - Accent3 19 13" xfId="34939"/>
    <cellStyle name="40% - Accent3 19 14" xfId="34940"/>
    <cellStyle name="40% - Accent3 19 15" xfId="34941"/>
    <cellStyle name="40% - Accent3 19 16" xfId="34942"/>
    <cellStyle name="40% - Accent3 19 2" xfId="34943"/>
    <cellStyle name="40% - Accent3 19 2 10" xfId="34944"/>
    <cellStyle name="40% - Accent3 19 2 11" xfId="34945"/>
    <cellStyle name="40% - Accent3 19 2 12" xfId="34946"/>
    <cellStyle name="40% - Accent3 19 2 13" xfId="34947"/>
    <cellStyle name="40% - Accent3 19 2 14" xfId="34948"/>
    <cellStyle name="40% - Accent3 19 2 15" xfId="34949"/>
    <cellStyle name="40% - Accent3 19 2 2" xfId="34950"/>
    <cellStyle name="40% - Accent3 19 2 2 2" xfId="34951"/>
    <cellStyle name="40% - Accent3 19 2 2 2 2" xfId="34952"/>
    <cellStyle name="40% - Accent3 19 2 2 3" xfId="34953"/>
    <cellStyle name="40% - Accent3 19 2 3" xfId="34954"/>
    <cellStyle name="40% - Accent3 19 2 3 2" xfId="34955"/>
    <cellStyle name="40% - Accent3 19 2 3 2 2" xfId="34956"/>
    <cellStyle name="40% - Accent3 19 2 3 3" xfId="34957"/>
    <cellStyle name="40% - Accent3 19 2 4" xfId="34958"/>
    <cellStyle name="40% - Accent3 19 2 4 2" xfId="34959"/>
    <cellStyle name="40% - Accent3 19 2 5" xfId="34960"/>
    <cellStyle name="40% - Accent3 19 2 6" xfId="34961"/>
    <cellStyle name="40% - Accent3 19 2 7" xfId="34962"/>
    <cellStyle name="40% - Accent3 19 2 8" xfId="34963"/>
    <cellStyle name="40% - Accent3 19 2 9" xfId="34964"/>
    <cellStyle name="40% - Accent3 19 2_PNF Disclosure Summary 063011" xfId="34965"/>
    <cellStyle name="40% - Accent3 19 3" xfId="34966"/>
    <cellStyle name="40% - Accent3 19 3 2" xfId="34967"/>
    <cellStyle name="40% - Accent3 19 3 2 2" xfId="34968"/>
    <cellStyle name="40% - Accent3 19 3 3" xfId="34969"/>
    <cellStyle name="40% - Accent3 19 4" xfId="34970"/>
    <cellStyle name="40% - Accent3 19 4 2" xfId="34971"/>
    <cellStyle name="40% - Accent3 19 4 2 2" xfId="34972"/>
    <cellStyle name="40% - Accent3 19 4 3" xfId="34973"/>
    <cellStyle name="40% - Accent3 19 5" xfId="34974"/>
    <cellStyle name="40% - Accent3 19 5 2" xfId="34975"/>
    <cellStyle name="40% - Accent3 19 6" xfId="34976"/>
    <cellStyle name="40% - Accent3 19 7" xfId="34977"/>
    <cellStyle name="40% - Accent3 19 8" xfId="34978"/>
    <cellStyle name="40% - Accent3 19 9" xfId="34979"/>
    <cellStyle name="40% - Accent3 19_PNF Disclosure Summary 063011" xfId="34980"/>
    <cellStyle name="40% - Accent3 2" xfId="34981"/>
    <cellStyle name="40% - Accent3 2 10" xfId="34982"/>
    <cellStyle name="40% - Accent3 2 10 2" xfId="34983"/>
    <cellStyle name="40% - Accent3 2 10 2 2" xfId="34984"/>
    <cellStyle name="40% - Accent3 2 10 3" xfId="34985"/>
    <cellStyle name="40% - Accent3 2 11" xfId="34986"/>
    <cellStyle name="40% - Accent3 2 11 2" xfId="34987"/>
    <cellStyle name="40% - Accent3 2 12" xfId="34988"/>
    <cellStyle name="40% - Accent3 2 13" xfId="34989"/>
    <cellStyle name="40% - Accent3 2 14" xfId="34990"/>
    <cellStyle name="40% - Accent3 2 15" xfId="34991"/>
    <cellStyle name="40% - Accent3 2 16" xfId="34992"/>
    <cellStyle name="40% - Accent3 2 17" xfId="34993"/>
    <cellStyle name="40% - Accent3 2 18" xfId="34994"/>
    <cellStyle name="40% - Accent3 2 19" xfId="34995"/>
    <cellStyle name="40% - Accent3 2 2" xfId="34996"/>
    <cellStyle name="40% - Accent3 2 2 10" xfId="34997"/>
    <cellStyle name="40% - Accent3 2 2 11" xfId="34998"/>
    <cellStyle name="40% - Accent3 2 2 12" xfId="34999"/>
    <cellStyle name="40% - Accent3 2 2 13" xfId="35000"/>
    <cellStyle name="40% - Accent3 2 2 14" xfId="35001"/>
    <cellStyle name="40% - Accent3 2 2 15" xfId="35002"/>
    <cellStyle name="40% - Accent3 2 2 16" xfId="35003"/>
    <cellStyle name="40% - Accent3 2 2 2" xfId="35004"/>
    <cellStyle name="40% - Accent3 2 2 2 10" xfId="35005"/>
    <cellStyle name="40% - Accent3 2 2 2 11" xfId="35006"/>
    <cellStyle name="40% - Accent3 2 2 2 12" xfId="35007"/>
    <cellStyle name="40% - Accent3 2 2 2 13" xfId="35008"/>
    <cellStyle name="40% - Accent3 2 2 2 14" xfId="35009"/>
    <cellStyle name="40% - Accent3 2 2 2 15" xfId="35010"/>
    <cellStyle name="40% - Accent3 2 2 2 2" xfId="35011"/>
    <cellStyle name="40% - Accent3 2 2 2 2 2" xfId="35012"/>
    <cellStyle name="40% - Accent3 2 2 2 2 2 2" xfId="35013"/>
    <cellStyle name="40% - Accent3 2 2 2 2 3" xfId="35014"/>
    <cellStyle name="40% - Accent3 2 2 2 3" xfId="35015"/>
    <cellStyle name="40% - Accent3 2 2 2 3 2" xfId="35016"/>
    <cellStyle name="40% - Accent3 2 2 2 3 2 2" xfId="35017"/>
    <cellStyle name="40% - Accent3 2 2 2 3 3" xfId="35018"/>
    <cellStyle name="40% - Accent3 2 2 2 4" xfId="35019"/>
    <cellStyle name="40% - Accent3 2 2 2 4 2" xfId="35020"/>
    <cellStyle name="40% - Accent3 2 2 2 5" xfId="35021"/>
    <cellStyle name="40% - Accent3 2 2 2 6" xfId="35022"/>
    <cellStyle name="40% - Accent3 2 2 2 7" xfId="35023"/>
    <cellStyle name="40% - Accent3 2 2 2 8" xfId="35024"/>
    <cellStyle name="40% - Accent3 2 2 2 9" xfId="35025"/>
    <cellStyle name="40% - Accent3 2 2 2_PNF Disclosure Summary 063011" xfId="35026"/>
    <cellStyle name="40% - Accent3 2 2 3" xfId="35027"/>
    <cellStyle name="40% - Accent3 2 2 3 2" xfId="35028"/>
    <cellStyle name="40% - Accent3 2 2 3 2 2" xfId="35029"/>
    <cellStyle name="40% - Accent3 2 2 3 3" xfId="35030"/>
    <cellStyle name="40% - Accent3 2 2 4" xfId="35031"/>
    <cellStyle name="40% - Accent3 2 2 4 2" xfId="35032"/>
    <cellStyle name="40% - Accent3 2 2 4 2 2" xfId="35033"/>
    <cellStyle name="40% - Accent3 2 2 4 3" xfId="35034"/>
    <cellStyle name="40% - Accent3 2 2 5" xfId="35035"/>
    <cellStyle name="40% - Accent3 2 2 5 2" xfId="35036"/>
    <cellStyle name="40% - Accent3 2 2 6" xfId="35037"/>
    <cellStyle name="40% - Accent3 2 2 7" xfId="35038"/>
    <cellStyle name="40% - Accent3 2 2 8" xfId="35039"/>
    <cellStyle name="40% - Accent3 2 2 9" xfId="35040"/>
    <cellStyle name="40% - Accent3 2 2_PNF Disclosure Summary 063011" xfId="35041"/>
    <cellStyle name="40% - Accent3 2 20" xfId="35042"/>
    <cellStyle name="40% - Accent3 2 21" xfId="35043"/>
    <cellStyle name="40% - Accent3 2 22" xfId="35044"/>
    <cellStyle name="40% - Accent3 2 3" xfId="35045"/>
    <cellStyle name="40% - Accent3 2 3 10" xfId="35046"/>
    <cellStyle name="40% - Accent3 2 3 11" xfId="35047"/>
    <cellStyle name="40% - Accent3 2 3 12" xfId="35048"/>
    <cellStyle name="40% - Accent3 2 3 13" xfId="35049"/>
    <cellStyle name="40% - Accent3 2 3 14" xfId="35050"/>
    <cellStyle name="40% - Accent3 2 3 15" xfId="35051"/>
    <cellStyle name="40% - Accent3 2 3 16" xfId="35052"/>
    <cellStyle name="40% - Accent3 2 3 2" xfId="35053"/>
    <cellStyle name="40% - Accent3 2 3 2 10" xfId="35054"/>
    <cellStyle name="40% - Accent3 2 3 2 11" xfId="35055"/>
    <cellStyle name="40% - Accent3 2 3 2 12" xfId="35056"/>
    <cellStyle name="40% - Accent3 2 3 2 13" xfId="35057"/>
    <cellStyle name="40% - Accent3 2 3 2 14" xfId="35058"/>
    <cellStyle name="40% - Accent3 2 3 2 15" xfId="35059"/>
    <cellStyle name="40% - Accent3 2 3 2 2" xfId="35060"/>
    <cellStyle name="40% - Accent3 2 3 2 2 2" xfId="35061"/>
    <cellStyle name="40% - Accent3 2 3 2 2 2 2" xfId="35062"/>
    <cellStyle name="40% - Accent3 2 3 2 2 3" xfId="35063"/>
    <cellStyle name="40% - Accent3 2 3 2 3" xfId="35064"/>
    <cellStyle name="40% - Accent3 2 3 2 3 2" xfId="35065"/>
    <cellStyle name="40% - Accent3 2 3 2 3 2 2" xfId="35066"/>
    <cellStyle name="40% - Accent3 2 3 2 3 3" xfId="35067"/>
    <cellStyle name="40% - Accent3 2 3 2 4" xfId="35068"/>
    <cellStyle name="40% - Accent3 2 3 2 4 2" xfId="35069"/>
    <cellStyle name="40% - Accent3 2 3 2 5" xfId="35070"/>
    <cellStyle name="40% - Accent3 2 3 2 6" xfId="35071"/>
    <cellStyle name="40% - Accent3 2 3 2 7" xfId="35072"/>
    <cellStyle name="40% - Accent3 2 3 2 8" xfId="35073"/>
    <cellStyle name="40% - Accent3 2 3 2 9" xfId="35074"/>
    <cellStyle name="40% - Accent3 2 3 2_PNF Disclosure Summary 063011" xfId="35075"/>
    <cellStyle name="40% - Accent3 2 3 3" xfId="35076"/>
    <cellStyle name="40% - Accent3 2 3 3 2" xfId="35077"/>
    <cellStyle name="40% - Accent3 2 3 3 2 2" xfId="35078"/>
    <cellStyle name="40% - Accent3 2 3 3 3" xfId="35079"/>
    <cellStyle name="40% - Accent3 2 3 4" xfId="35080"/>
    <cellStyle name="40% - Accent3 2 3 4 2" xfId="35081"/>
    <cellStyle name="40% - Accent3 2 3 4 2 2" xfId="35082"/>
    <cellStyle name="40% - Accent3 2 3 4 3" xfId="35083"/>
    <cellStyle name="40% - Accent3 2 3 5" xfId="35084"/>
    <cellStyle name="40% - Accent3 2 3 5 2" xfId="35085"/>
    <cellStyle name="40% - Accent3 2 3 6" xfId="35086"/>
    <cellStyle name="40% - Accent3 2 3 7" xfId="35087"/>
    <cellStyle name="40% - Accent3 2 3 8" xfId="35088"/>
    <cellStyle name="40% - Accent3 2 3 9" xfId="35089"/>
    <cellStyle name="40% - Accent3 2 3_PNF Disclosure Summary 063011" xfId="35090"/>
    <cellStyle name="40% - Accent3 2 4" xfId="35091"/>
    <cellStyle name="40% - Accent3 2 4 10" xfId="35092"/>
    <cellStyle name="40% - Accent3 2 4 11" xfId="35093"/>
    <cellStyle name="40% - Accent3 2 4 12" xfId="35094"/>
    <cellStyle name="40% - Accent3 2 4 13" xfId="35095"/>
    <cellStyle name="40% - Accent3 2 4 14" xfId="35096"/>
    <cellStyle name="40% - Accent3 2 4 15" xfId="35097"/>
    <cellStyle name="40% - Accent3 2 4 16" xfId="35098"/>
    <cellStyle name="40% - Accent3 2 4 2" xfId="35099"/>
    <cellStyle name="40% - Accent3 2 4 2 10" xfId="35100"/>
    <cellStyle name="40% - Accent3 2 4 2 11" xfId="35101"/>
    <cellStyle name="40% - Accent3 2 4 2 12" xfId="35102"/>
    <cellStyle name="40% - Accent3 2 4 2 13" xfId="35103"/>
    <cellStyle name="40% - Accent3 2 4 2 14" xfId="35104"/>
    <cellStyle name="40% - Accent3 2 4 2 15" xfId="35105"/>
    <cellStyle name="40% - Accent3 2 4 2 2" xfId="35106"/>
    <cellStyle name="40% - Accent3 2 4 2 2 2" xfId="35107"/>
    <cellStyle name="40% - Accent3 2 4 2 2 2 2" xfId="35108"/>
    <cellStyle name="40% - Accent3 2 4 2 2 3" xfId="35109"/>
    <cellStyle name="40% - Accent3 2 4 2 3" xfId="35110"/>
    <cellStyle name="40% - Accent3 2 4 2 3 2" xfId="35111"/>
    <cellStyle name="40% - Accent3 2 4 2 3 2 2" xfId="35112"/>
    <cellStyle name="40% - Accent3 2 4 2 3 3" xfId="35113"/>
    <cellStyle name="40% - Accent3 2 4 2 4" xfId="35114"/>
    <cellStyle name="40% - Accent3 2 4 2 4 2" xfId="35115"/>
    <cellStyle name="40% - Accent3 2 4 2 5" xfId="35116"/>
    <cellStyle name="40% - Accent3 2 4 2 6" xfId="35117"/>
    <cellStyle name="40% - Accent3 2 4 2 7" xfId="35118"/>
    <cellStyle name="40% - Accent3 2 4 2 8" xfId="35119"/>
    <cellStyle name="40% - Accent3 2 4 2 9" xfId="35120"/>
    <cellStyle name="40% - Accent3 2 4 2_PNF Disclosure Summary 063011" xfId="35121"/>
    <cellStyle name="40% - Accent3 2 4 3" xfId="35122"/>
    <cellStyle name="40% - Accent3 2 4 3 2" xfId="35123"/>
    <cellStyle name="40% - Accent3 2 4 3 2 2" xfId="35124"/>
    <cellStyle name="40% - Accent3 2 4 3 3" xfId="35125"/>
    <cellStyle name="40% - Accent3 2 4 4" xfId="35126"/>
    <cellStyle name="40% - Accent3 2 4 4 2" xfId="35127"/>
    <cellStyle name="40% - Accent3 2 4 4 2 2" xfId="35128"/>
    <cellStyle name="40% - Accent3 2 4 4 3" xfId="35129"/>
    <cellStyle name="40% - Accent3 2 4 5" xfId="35130"/>
    <cellStyle name="40% - Accent3 2 4 5 2" xfId="35131"/>
    <cellStyle name="40% - Accent3 2 4 6" xfId="35132"/>
    <cellStyle name="40% - Accent3 2 4 7" xfId="35133"/>
    <cellStyle name="40% - Accent3 2 4 8" xfId="35134"/>
    <cellStyle name="40% - Accent3 2 4 9" xfId="35135"/>
    <cellStyle name="40% - Accent3 2 4_PNF Disclosure Summary 063011" xfId="35136"/>
    <cellStyle name="40% - Accent3 2 5" xfId="35137"/>
    <cellStyle name="40% - Accent3 2 5 10" xfId="35138"/>
    <cellStyle name="40% - Accent3 2 5 11" xfId="35139"/>
    <cellStyle name="40% - Accent3 2 5 12" xfId="35140"/>
    <cellStyle name="40% - Accent3 2 5 13" xfId="35141"/>
    <cellStyle name="40% - Accent3 2 5 14" xfId="35142"/>
    <cellStyle name="40% - Accent3 2 5 15" xfId="35143"/>
    <cellStyle name="40% - Accent3 2 5 16" xfId="35144"/>
    <cellStyle name="40% - Accent3 2 5 2" xfId="35145"/>
    <cellStyle name="40% - Accent3 2 5 2 10" xfId="35146"/>
    <cellStyle name="40% - Accent3 2 5 2 11" xfId="35147"/>
    <cellStyle name="40% - Accent3 2 5 2 12" xfId="35148"/>
    <cellStyle name="40% - Accent3 2 5 2 13" xfId="35149"/>
    <cellStyle name="40% - Accent3 2 5 2 14" xfId="35150"/>
    <cellStyle name="40% - Accent3 2 5 2 15" xfId="35151"/>
    <cellStyle name="40% - Accent3 2 5 2 2" xfId="35152"/>
    <cellStyle name="40% - Accent3 2 5 2 2 2" xfId="35153"/>
    <cellStyle name="40% - Accent3 2 5 2 2 2 2" xfId="35154"/>
    <cellStyle name="40% - Accent3 2 5 2 2 3" xfId="35155"/>
    <cellStyle name="40% - Accent3 2 5 2 3" xfId="35156"/>
    <cellStyle name="40% - Accent3 2 5 2 3 2" xfId="35157"/>
    <cellStyle name="40% - Accent3 2 5 2 3 2 2" xfId="35158"/>
    <cellStyle name="40% - Accent3 2 5 2 3 3" xfId="35159"/>
    <cellStyle name="40% - Accent3 2 5 2 4" xfId="35160"/>
    <cellStyle name="40% - Accent3 2 5 2 4 2" xfId="35161"/>
    <cellStyle name="40% - Accent3 2 5 2 5" xfId="35162"/>
    <cellStyle name="40% - Accent3 2 5 2 6" xfId="35163"/>
    <cellStyle name="40% - Accent3 2 5 2 7" xfId="35164"/>
    <cellStyle name="40% - Accent3 2 5 2 8" xfId="35165"/>
    <cellStyle name="40% - Accent3 2 5 2 9" xfId="35166"/>
    <cellStyle name="40% - Accent3 2 5 2_PNF Disclosure Summary 063011" xfId="35167"/>
    <cellStyle name="40% - Accent3 2 5 3" xfId="35168"/>
    <cellStyle name="40% - Accent3 2 5 3 2" xfId="35169"/>
    <cellStyle name="40% - Accent3 2 5 3 2 2" xfId="35170"/>
    <cellStyle name="40% - Accent3 2 5 3 3" xfId="35171"/>
    <cellStyle name="40% - Accent3 2 5 4" xfId="35172"/>
    <cellStyle name="40% - Accent3 2 5 4 2" xfId="35173"/>
    <cellStyle name="40% - Accent3 2 5 4 2 2" xfId="35174"/>
    <cellStyle name="40% - Accent3 2 5 4 3" xfId="35175"/>
    <cellStyle name="40% - Accent3 2 5 5" xfId="35176"/>
    <cellStyle name="40% - Accent3 2 5 5 2" xfId="35177"/>
    <cellStyle name="40% - Accent3 2 5 6" xfId="35178"/>
    <cellStyle name="40% - Accent3 2 5 7" xfId="35179"/>
    <cellStyle name="40% - Accent3 2 5 8" xfId="35180"/>
    <cellStyle name="40% - Accent3 2 5 9" xfId="35181"/>
    <cellStyle name="40% - Accent3 2 5_PNF Disclosure Summary 063011" xfId="35182"/>
    <cellStyle name="40% - Accent3 2 6" xfId="35183"/>
    <cellStyle name="40% - Accent3 2 6 10" xfId="35184"/>
    <cellStyle name="40% - Accent3 2 6 11" xfId="35185"/>
    <cellStyle name="40% - Accent3 2 6 12" xfId="35186"/>
    <cellStyle name="40% - Accent3 2 6 13" xfId="35187"/>
    <cellStyle name="40% - Accent3 2 6 14" xfId="35188"/>
    <cellStyle name="40% - Accent3 2 6 15" xfId="35189"/>
    <cellStyle name="40% - Accent3 2 6 16" xfId="35190"/>
    <cellStyle name="40% - Accent3 2 6 2" xfId="35191"/>
    <cellStyle name="40% - Accent3 2 6 2 10" xfId="35192"/>
    <cellStyle name="40% - Accent3 2 6 2 11" xfId="35193"/>
    <cellStyle name="40% - Accent3 2 6 2 12" xfId="35194"/>
    <cellStyle name="40% - Accent3 2 6 2 13" xfId="35195"/>
    <cellStyle name="40% - Accent3 2 6 2 14" xfId="35196"/>
    <cellStyle name="40% - Accent3 2 6 2 15" xfId="35197"/>
    <cellStyle name="40% - Accent3 2 6 2 2" xfId="35198"/>
    <cellStyle name="40% - Accent3 2 6 2 2 2" xfId="35199"/>
    <cellStyle name="40% - Accent3 2 6 2 2 2 2" xfId="35200"/>
    <cellStyle name="40% - Accent3 2 6 2 2 3" xfId="35201"/>
    <cellStyle name="40% - Accent3 2 6 2 3" xfId="35202"/>
    <cellStyle name="40% - Accent3 2 6 2 3 2" xfId="35203"/>
    <cellStyle name="40% - Accent3 2 6 2 3 2 2" xfId="35204"/>
    <cellStyle name="40% - Accent3 2 6 2 3 3" xfId="35205"/>
    <cellStyle name="40% - Accent3 2 6 2 4" xfId="35206"/>
    <cellStyle name="40% - Accent3 2 6 2 4 2" xfId="35207"/>
    <cellStyle name="40% - Accent3 2 6 2 5" xfId="35208"/>
    <cellStyle name="40% - Accent3 2 6 2 6" xfId="35209"/>
    <cellStyle name="40% - Accent3 2 6 2 7" xfId="35210"/>
    <cellStyle name="40% - Accent3 2 6 2 8" xfId="35211"/>
    <cellStyle name="40% - Accent3 2 6 2 9" xfId="35212"/>
    <cellStyle name="40% - Accent3 2 6 2_PNF Disclosure Summary 063011" xfId="35213"/>
    <cellStyle name="40% - Accent3 2 6 3" xfId="35214"/>
    <cellStyle name="40% - Accent3 2 6 3 2" xfId="35215"/>
    <cellStyle name="40% - Accent3 2 6 3 2 2" xfId="35216"/>
    <cellStyle name="40% - Accent3 2 6 3 3" xfId="35217"/>
    <cellStyle name="40% - Accent3 2 6 4" xfId="35218"/>
    <cellStyle name="40% - Accent3 2 6 4 2" xfId="35219"/>
    <cellStyle name="40% - Accent3 2 6 4 2 2" xfId="35220"/>
    <cellStyle name="40% - Accent3 2 6 4 3" xfId="35221"/>
    <cellStyle name="40% - Accent3 2 6 5" xfId="35222"/>
    <cellStyle name="40% - Accent3 2 6 5 2" xfId="35223"/>
    <cellStyle name="40% - Accent3 2 6 6" xfId="35224"/>
    <cellStyle name="40% - Accent3 2 6 7" xfId="35225"/>
    <cellStyle name="40% - Accent3 2 6 8" xfId="35226"/>
    <cellStyle name="40% - Accent3 2 6 9" xfId="35227"/>
    <cellStyle name="40% - Accent3 2 6_PNF Disclosure Summary 063011" xfId="35228"/>
    <cellStyle name="40% - Accent3 2 7" xfId="35229"/>
    <cellStyle name="40% - Accent3 2 7 10" xfId="35230"/>
    <cellStyle name="40% - Accent3 2 7 11" xfId="35231"/>
    <cellStyle name="40% - Accent3 2 7 12" xfId="35232"/>
    <cellStyle name="40% - Accent3 2 7 13" xfId="35233"/>
    <cellStyle name="40% - Accent3 2 7 14" xfId="35234"/>
    <cellStyle name="40% - Accent3 2 7 15" xfId="35235"/>
    <cellStyle name="40% - Accent3 2 7 16" xfId="35236"/>
    <cellStyle name="40% - Accent3 2 7 2" xfId="35237"/>
    <cellStyle name="40% - Accent3 2 7 2 10" xfId="35238"/>
    <cellStyle name="40% - Accent3 2 7 2 11" xfId="35239"/>
    <cellStyle name="40% - Accent3 2 7 2 12" xfId="35240"/>
    <cellStyle name="40% - Accent3 2 7 2 13" xfId="35241"/>
    <cellStyle name="40% - Accent3 2 7 2 14" xfId="35242"/>
    <cellStyle name="40% - Accent3 2 7 2 15" xfId="35243"/>
    <cellStyle name="40% - Accent3 2 7 2 2" xfId="35244"/>
    <cellStyle name="40% - Accent3 2 7 2 2 2" xfId="35245"/>
    <cellStyle name="40% - Accent3 2 7 2 2 2 2" xfId="35246"/>
    <cellStyle name="40% - Accent3 2 7 2 2 3" xfId="35247"/>
    <cellStyle name="40% - Accent3 2 7 2 3" xfId="35248"/>
    <cellStyle name="40% - Accent3 2 7 2 3 2" xfId="35249"/>
    <cellStyle name="40% - Accent3 2 7 2 3 2 2" xfId="35250"/>
    <cellStyle name="40% - Accent3 2 7 2 3 3" xfId="35251"/>
    <cellStyle name="40% - Accent3 2 7 2 4" xfId="35252"/>
    <cellStyle name="40% - Accent3 2 7 2 4 2" xfId="35253"/>
    <cellStyle name="40% - Accent3 2 7 2 5" xfId="35254"/>
    <cellStyle name="40% - Accent3 2 7 2 6" xfId="35255"/>
    <cellStyle name="40% - Accent3 2 7 2 7" xfId="35256"/>
    <cellStyle name="40% - Accent3 2 7 2 8" xfId="35257"/>
    <cellStyle name="40% - Accent3 2 7 2 9" xfId="35258"/>
    <cellStyle name="40% - Accent3 2 7 2_PNF Disclosure Summary 063011" xfId="35259"/>
    <cellStyle name="40% - Accent3 2 7 3" xfId="35260"/>
    <cellStyle name="40% - Accent3 2 7 3 2" xfId="35261"/>
    <cellStyle name="40% - Accent3 2 7 3 2 2" xfId="35262"/>
    <cellStyle name="40% - Accent3 2 7 3 3" xfId="35263"/>
    <cellStyle name="40% - Accent3 2 7 4" xfId="35264"/>
    <cellStyle name="40% - Accent3 2 7 4 2" xfId="35265"/>
    <cellStyle name="40% - Accent3 2 7 4 2 2" xfId="35266"/>
    <cellStyle name="40% - Accent3 2 7 4 3" xfId="35267"/>
    <cellStyle name="40% - Accent3 2 7 5" xfId="35268"/>
    <cellStyle name="40% - Accent3 2 7 5 2" xfId="35269"/>
    <cellStyle name="40% - Accent3 2 7 6" xfId="35270"/>
    <cellStyle name="40% - Accent3 2 7 7" xfId="35271"/>
    <cellStyle name="40% - Accent3 2 7 8" xfId="35272"/>
    <cellStyle name="40% - Accent3 2 7 9" xfId="35273"/>
    <cellStyle name="40% - Accent3 2 7_PNF Disclosure Summary 063011" xfId="35274"/>
    <cellStyle name="40% - Accent3 2 8" xfId="35275"/>
    <cellStyle name="40% - Accent3 2 8 10" xfId="35276"/>
    <cellStyle name="40% - Accent3 2 8 11" xfId="35277"/>
    <cellStyle name="40% - Accent3 2 8 12" xfId="35278"/>
    <cellStyle name="40% - Accent3 2 8 13" xfId="35279"/>
    <cellStyle name="40% - Accent3 2 8 14" xfId="35280"/>
    <cellStyle name="40% - Accent3 2 8 15" xfId="35281"/>
    <cellStyle name="40% - Accent3 2 8 2" xfId="35282"/>
    <cellStyle name="40% - Accent3 2 8 2 2" xfId="35283"/>
    <cellStyle name="40% - Accent3 2 8 2 2 2" xfId="35284"/>
    <cellStyle name="40% - Accent3 2 8 2 3" xfId="35285"/>
    <cellStyle name="40% - Accent3 2 8 3" xfId="35286"/>
    <cellStyle name="40% - Accent3 2 8 3 2" xfId="35287"/>
    <cellStyle name="40% - Accent3 2 8 3 2 2" xfId="35288"/>
    <cellStyle name="40% - Accent3 2 8 3 3" xfId="35289"/>
    <cellStyle name="40% - Accent3 2 8 4" xfId="35290"/>
    <cellStyle name="40% - Accent3 2 8 4 2" xfId="35291"/>
    <cellStyle name="40% - Accent3 2 8 5" xfId="35292"/>
    <cellStyle name="40% - Accent3 2 8 6" xfId="35293"/>
    <cellStyle name="40% - Accent3 2 8 7" xfId="35294"/>
    <cellStyle name="40% - Accent3 2 8 8" xfId="35295"/>
    <cellStyle name="40% - Accent3 2 8 9" xfId="35296"/>
    <cellStyle name="40% - Accent3 2 8_PNF Disclosure Summary 063011" xfId="35297"/>
    <cellStyle name="40% - Accent3 2 9" xfId="35298"/>
    <cellStyle name="40% - Accent3 2 9 2" xfId="35299"/>
    <cellStyle name="40% - Accent3 2 9 2 2" xfId="35300"/>
    <cellStyle name="40% - Accent3 2 9 3" xfId="35301"/>
    <cellStyle name="40% - Accent3 2_PNF Disclosure Summary 063011" xfId="35302"/>
    <cellStyle name="40% - Accent3 20" xfId="35303"/>
    <cellStyle name="40% - Accent3 20 10" xfId="35304"/>
    <cellStyle name="40% - Accent3 20 11" xfId="35305"/>
    <cellStyle name="40% - Accent3 20 12" xfId="35306"/>
    <cellStyle name="40% - Accent3 20 13" xfId="35307"/>
    <cellStyle name="40% - Accent3 20 14" xfId="35308"/>
    <cellStyle name="40% - Accent3 20 15" xfId="35309"/>
    <cellStyle name="40% - Accent3 20 2" xfId="35310"/>
    <cellStyle name="40% - Accent3 20 2 2" xfId="35311"/>
    <cellStyle name="40% - Accent3 20 2 2 2" xfId="35312"/>
    <cellStyle name="40% - Accent3 20 2 3" xfId="35313"/>
    <cellStyle name="40% - Accent3 20 3" xfId="35314"/>
    <cellStyle name="40% - Accent3 20 3 2" xfId="35315"/>
    <cellStyle name="40% - Accent3 20 3 2 2" xfId="35316"/>
    <cellStyle name="40% - Accent3 20 3 3" xfId="35317"/>
    <cellStyle name="40% - Accent3 20 4" xfId="35318"/>
    <cellStyle name="40% - Accent3 20 4 2" xfId="35319"/>
    <cellStyle name="40% - Accent3 20 5" xfId="35320"/>
    <cellStyle name="40% - Accent3 20 6" xfId="35321"/>
    <cellStyle name="40% - Accent3 20 7" xfId="35322"/>
    <cellStyle name="40% - Accent3 20 8" xfId="35323"/>
    <cellStyle name="40% - Accent3 20 9" xfId="35324"/>
    <cellStyle name="40% - Accent3 20_PNF Disclosure Summary 063011" xfId="35325"/>
    <cellStyle name="40% - Accent3 21" xfId="35326"/>
    <cellStyle name="40% - Accent3 21 2" xfId="35327"/>
    <cellStyle name="40% - Accent3 22" xfId="35328"/>
    <cellStyle name="40% - Accent3 23" xfId="35329"/>
    <cellStyle name="40% - Accent3 24" xfId="35330"/>
    <cellStyle name="40% - Accent3 25" xfId="35331"/>
    <cellStyle name="40% - Accent3 26" xfId="35332"/>
    <cellStyle name="40% - Accent3 27" xfId="35333"/>
    <cellStyle name="40% - Accent3 28" xfId="35334"/>
    <cellStyle name="40% - Accent3 29" xfId="35335"/>
    <cellStyle name="40% - Accent3 3" xfId="35336"/>
    <cellStyle name="40% - Accent3 3 10" xfId="35337"/>
    <cellStyle name="40% - Accent3 3 10 2" xfId="35338"/>
    <cellStyle name="40% - Accent3 3 10 2 2" xfId="35339"/>
    <cellStyle name="40% - Accent3 3 10 3" xfId="35340"/>
    <cellStyle name="40% - Accent3 3 11" xfId="35341"/>
    <cellStyle name="40% - Accent3 3 11 2" xfId="35342"/>
    <cellStyle name="40% - Accent3 3 12" xfId="35343"/>
    <cellStyle name="40% - Accent3 3 13" xfId="35344"/>
    <cellStyle name="40% - Accent3 3 14" xfId="35345"/>
    <cellStyle name="40% - Accent3 3 15" xfId="35346"/>
    <cellStyle name="40% - Accent3 3 16" xfId="35347"/>
    <cellStyle name="40% - Accent3 3 17" xfId="35348"/>
    <cellStyle name="40% - Accent3 3 18" xfId="35349"/>
    <cellStyle name="40% - Accent3 3 19" xfId="35350"/>
    <cellStyle name="40% - Accent3 3 2" xfId="35351"/>
    <cellStyle name="40% - Accent3 3 2 10" xfId="35352"/>
    <cellStyle name="40% - Accent3 3 2 11" xfId="35353"/>
    <cellStyle name="40% - Accent3 3 2 12" xfId="35354"/>
    <cellStyle name="40% - Accent3 3 2 13" xfId="35355"/>
    <cellStyle name="40% - Accent3 3 2 14" xfId="35356"/>
    <cellStyle name="40% - Accent3 3 2 15" xfId="35357"/>
    <cellStyle name="40% - Accent3 3 2 16" xfId="35358"/>
    <cellStyle name="40% - Accent3 3 2 2" xfId="35359"/>
    <cellStyle name="40% - Accent3 3 2 2 10" xfId="35360"/>
    <cellStyle name="40% - Accent3 3 2 2 11" xfId="35361"/>
    <cellStyle name="40% - Accent3 3 2 2 12" xfId="35362"/>
    <cellStyle name="40% - Accent3 3 2 2 13" xfId="35363"/>
    <cellStyle name="40% - Accent3 3 2 2 14" xfId="35364"/>
    <cellStyle name="40% - Accent3 3 2 2 15" xfId="35365"/>
    <cellStyle name="40% - Accent3 3 2 2 2" xfId="35366"/>
    <cellStyle name="40% - Accent3 3 2 2 2 2" xfId="35367"/>
    <cellStyle name="40% - Accent3 3 2 2 2 2 2" xfId="35368"/>
    <cellStyle name="40% - Accent3 3 2 2 2 3" xfId="35369"/>
    <cellStyle name="40% - Accent3 3 2 2 3" xfId="35370"/>
    <cellStyle name="40% - Accent3 3 2 2 3 2" xfId="35371"/>
    <cellStyle name="40% - Accent3 3 2 2 3 2 2" xfId="35372"/>
    <cellStyle name="40% - Accent3 3 2 2 3 3" xfId="35373"/>
    <cellStyle name="40% - Accent3 3 2 2 4" xfId="35374"/>
    <cellStyle name="40% - Accent3 3 2 2 4 2" xfId="35375"/>
    <cellStyle name="40% - Accent3 3 2 2 5" xfId="35376"/>
    <cellStyle name="40% - Accent3 3 2 2 6" xfId="35377"/>
    <cellStyle name="40% - Accent3 3 2 2 7" xfId="35378"/>
    <cellStyle name="40% - Accent3 3 2 2 8" xfId="35379"/>
    <cellStyle name="40% - Accent3 3 2 2 9" xfId="35380"/>
    <cellStyle name="40% - Accent3 3 2 2_PNF Disclosure Summary 063011" xfId="35381"/>
    <cellStyle name="40% - Accent3 3 2 3" xfId="35382"/>
    <cellStyle name="40% - Accent3 3 2 3 2" xfId="35383"/>
    <cellStyle name="40% - Accent3 3 2 3 2 2" xfId="35384"/>
    <cellStyle name="40% - Accent3 3 2 3 3" xfId="35385"/>
    <cellStyle name="40% - Accent3 3 2 4" xfId="35386"/>
    <cellStyle name="40% - Accent3 3 2 4 2" xfId="35387"/>
    <cellStyle name="40% - Accent3 3 2 4 2 2" xfId="35388"/>
    <cellStyle name="40% - Accent3 3 2 4 3" xfId="35389"/>
    <cellStyle name="40% - Accent3 3 2 5" xfId="35390"/>
    <cellStyle name="40% - Accent3 3 2 5 2" xfId="35391"/>
    <cellStyle name="40% - Accent3 3 2 6" xfId="35392"/>
    <cellStyle name="40% - Accent3 3 2 7" xfId="35393"/>
    <cellStyle name="40% - Accent3 3 2 8" xfId="35394"/>
    <cellStyle name="40% - Accent3 3 2 9" xfId="35395"/>
    <cellStyle name="40% - Accent3 3 2_PNF Disclosure Summary 063011" xfId="35396"/>
    <cellStyle name="40% - Accent3 3 20" xfId="35397"/>
    <cellStyle name="40% - Accent3 3 21" xfId="35398"/>
    <cellStyle name="40% - Accent3 3 22" xfId="35399"/>
    <cellStyle name="40% - Accent3 3 3" xfId="35400"/>
    <cellStyle name="40% - Accent3 3 3 10" xfId="35401"/>
    <cellStyle name="40% - Accent3 3 3 11" xfId="35402"/>
    <cellStyle name="40% - Accent3 3 3 12" xfId="35403"/>
    <cellStyle name="40% - Accent3 3 3 13" xfId="35404"/>
    <cellStyle name="40% - Accent3 3 3 14" xfId="35405"/>
    <cellStyle name="40% - Accent3 3 3 15" xfId="35406"/>
    <cellStyle name="40% - Accent3 3 3 16" xfId="35407"/>
    <cellStyle name="40% - Accent3 3 3 2" xfId="35408"/>
    <cellStyle name="40% - Accent3 3 3 2 10" xfId="35409"/>
    <cellStyle name="40% - Accent3 3 3 2 11" xfId="35410"/>
    <cellStyle name="40% - Accent3 3 3 2 12" xfId="35411"/>
    <cellStyle name="40% - Accent3 3 3 2 13" xfId="35412"/>
    <cellStyle name="40% - Accent3 3 3 2 14" xfId="35413"/>
    <cellStyle name="40% - Accent3 3 3 2 15" xfId="35414"/>
    <cellStyle name="40% - Accent3 3 3 2 2" xfId="35415"/>
    <cellStyle name="40% - Accent3 3 3 2 2 2" xfId="35416"/>
    <cellStyle name="40% - Accent3 3 3 2 2 2 2" xfId="35417"/>
    <cellStyle name="40% - Accent3 3 3 2 2 3" xfId="35418"/>
    <cellStyle name="40% - Accent3 3 3 2 3" xfId="35419"/>
    <cellStyle name="40% - Accent3 3 3 2 3 2" xfId="35420"/>
    <cellStyle name="40% - Accent3 3 3 2 3 2 2" xfId="35421"/>
    <cellStyle name="40% - Accent3 3 3 2 3 3" xfId="35422"/>
    <cellStyle name="40% - Accent3 3 3 2 4" xfId="35423"/>
    <cellStyle name="40% - Accent3 3 3 2 4 2" xfId="35424"/>
    <cellStyle name="40% - Accent3 3 3 2 5" xfId="35425"/>
    <cellStyle name="40% - Accent3 3 3 2 6" xfId="35426"/>
    <cellStyle name="40% - Accent3 3 3 2 7" xfId="35427"/>
    <cellStyle name="40% - Accent3 3 3 2 8" xfId="35428"/>
    <cellStyle name="40% - Accent3 3 3 2 9" xfId="35429"/>
    <cellStyle name="40% - Accent3 3 3 2_PNF Disclosure Summary 063011" xfId="35430"/>
    <cellStyle name="40% - Accent3 3 3 3" xfId="35431"/>
    <cellStyle name="40% - Accent3 3 3 3 2" xfId="35432"/>
    <cellStyle name="40% - Accent3 3 3 3 2 2" xfId="35433"/>
    <cellStyle name="40% - Accent3 3 3 3 3" xfId="35434"/>
    <cellStyle name="40% - Accent3 3 3 4" xfId="35435"/>
    <cellStyle name="40% - Accent3 3 3 4 2" xfId="35436"/>
    <cellStyle name="40% - Accent3 3 3 4 2 2" xfId="35437"/>
    <cellStyle name="40% - Accent3 3 3 4 3" xfId="35438"/>
    <cellStyle name="40% - Accent3 3 3 5" xfId="35439"/>
    <cellStyle name="40% - Accent3 3 3 5 2" xfId="35440"/>
    <cellStyle name="40% - Accent3 3 3 6" xfId="35441"/>
    <cellStyle name="40% - Accent3 3 3 7" xfId="35442"/>
    <cellStyle name="40% - Accent3 3 3 8" xfId="35443"/>
    <cellStyle name="40% - Accent3 3 3 9" xfId="35444"/>
    <cellStyle name="40% - Accent3 3 3_PNF Disclosure Summary 063011" xfId="35445"/>
    <cellStyle name="40% - Accent3 3 4" xfId="35446"/>
    <cellStyle name="40% - Accent3 3 4 10" xfId="35447"/>
    <cellStyle name="40% - Accent3 3 4 11" xfId="35448"/>
    <cellStyle name="40% - Accent3 3 4 12" xfId="35449"/>
    <cellStyle name="40% - Accent3 3 4 13" xfId="35450"/>
    <cellStyle name="40% - Accent3 3 4 14" xfId="35451"/>
    <cellStyle name="40% - Accent3 3 4 15" xfId="35452"/>
    <cellStyle name="40% - Accent3 3 4 16" xfId="35453"/>
    <cellStyle name="40% - Accent3 3 4 2" xfId="35454"/>
    <cellStyle name="40% - Accent3 3 4 2 10" xfId="35455"/>
    <cellStyle name="40% - Accent3 3 4 2 11" xfId="35456"/>
    <cellStyle name="40% - Accent3 3 4 2 12" xfId="35457"/>
    <cellStyle name="40% - Accent3 3 4 2 13" xfId="35458"/>
    <cellStyle name="40% - Accent3 3 4 2 14" xfId="35459"/>
    <cellStyle name="40% - Accent3 3 4 2 15" xfId="35460"/>
    <cellStyle name="40% - Accent3 3 4 2 2" xfId="35461"/>
    <cellStyle name="40% - Accent3 3 4 2 2 2" xfId="35462"/>
    <cellStyle name="40% - Accent3 3 4 2 2 2 2" xfId="35463"/>
    <cellStyle name="40% - Accent3 3 4 2 2 3" xfId="35464"/>
    <cellStyle name="40% - Accent3 3 4 2 3" xfId="35465"/>
    <cellStyle name="40% - Accent3 3 4 2 3 2" xfId="35466"/>
    <cellStyle name="40% - Accent3 3 4 2 3 2 2" xfId="35467"/>
    <cellStyle name="40% - Accent3 3 4 2 3 3" xfId="35468"/>
    <cellStyle name="40% - Accent3 3 4 2 4" xfId="35469"/>
    <cellStyle name="40% - Accent3 3 4 2 4 2" xfId="35470"/>
    <cellStyle name="40% - Accent3 3 4 2 5" xfId="35471"/>
    <cellStyle name="40% - Accent3 3 4 2 6" xfId="35472"/>
    <cellStyle name="40% - Accent3 3 4 2 7" xfId="35473"/>
    <cellStyle name="40% - Accent3 3 4 2 8" xfId="35474"/>
    <cellStyle name="40% - Accent3 3 4 2 9" xfId="35475"/>
    <cellStyle name="40% - Accent3 3 4 2_PNF Disclosure Summary 063011" xfId="35476"/>
    <cellStyle name="40% - Accent3 3 4 3" xfId="35477"/>
    <cellStyle name="40% - Accent3 3 4 3 2" xfId="35478"/>
    <cellStyle name="40% - Accent3 3 4 3 2 2" xfId="35479"/>
    <cellStyle name="40% - Accent3 3 4 3 3" xfId="35480"/>
    <cellStyle name="40% - Accent3 3 4 4" xfId="35481"/>
    <cellStyle name="40% - Accent3 3 4 4 2" xfId="35482"/>
    <cellStyle name="40% - Accent3 3 4 4 2 2" xfId="35483"/>
    <cellStyle name="40% - Accent3 3 4 4 3" xfId="35484"/>
    <cellStyle name="40% - Accent3 3 4 5" xfId="35485"/>
    <cellStyle name="40% - Accent3 3 4 5 2" xfId="35486"/>
    <cellStyle name="40% - Accent3 3 4 6" xfId="35487"/>
    <cellStyle name="40% - Accent3 3 4 7" xfId="35488"/>
    <cellStyle name="40% - Accent3 3 4 8" xfId="35489"/>
    <cellStyle name="40% - Accent3 3 4 9" xfId="35490"/>
    <cellStyle name="40% - Accent3 3 4_PNF Disclosure Summary 063011" xfId="35491"/>
    <cellStyle name="40% - Accent3 3 5" xfId="35492"/>
    <cellStyle name="40% - Accent3 3 5 10" xfId="35493"/>
    <cellStyle name="40% - Accent3 3 5 11" xfId="35494"/>
    <cellStyle name="40% - Accent3 3 5 12" xfId="35495"/>
    <cellStyle name="40% - Accent3 3 5 13" xfId="35496"/>
    <cellStyle name="40% - Accent3 3 5 14" xfId="35497"/>
    <cellStyle name="40% - Accent3 3 5 15" xfId="35498"/>
    <cellStyle name="40% - Accent3 3 5 16" xfId="35499"/>
    <cellStyle name="40% - Accent3 3 5 2" xfId="35500"/>
    <cellStyle name="40% - Accent3 3 5 2 10" xfId="35501"/>
    <cellStyle name="40% - Accent3 3 5 2 11" xfId="35502"/>
    <cellStyle name="40% - Accent3 3 5 2 12" xfId="35503"/>
    <cellStyle name="40% - Accent3 3 5 2 13" xfId="35504"/>
    <cellStyle name="40% - Accent3 3 5 2 14" xfId="35505"/>
    <cellStyle name="40% - Accent3 3 5 2 15" xfId="35506"/>
    <cellStyle name="40% - Accent3 3 5 2 2" xfId="35507"/>
    <cellStyle name="40% - Accent3 3 5 2 2 2" xfId="35508"/>
    <cellStyle name="40% - Accent3 3 5 2 2 2 2" xfId="35509"/>
    <cellStyle name="40% - Accent3 3 5 2 2 3" xfId="35510"/>
    <cellStyle name="40% - Accent3 3 5 2 3" xfId="35511"/>
    <cellStyle name="40% - Accent3 3 5 2 3 2" xfId="35512"/>
    <cellStyle name="40% - Accent3 3 5 2 3 2 2" xfId="35513"/>
    <cellStyle name="40% - Accent3 3 5 2 3 3" xfId="35514"/>
    <cellStyle name="40% - Accent3 3 5 2 4" xfId="35515"/>
    <cellStyle name="40% - Accent3 3 5 2 4 2" xfId="35516"/>
    <cellStyle name="40% - Accent3 3 5 2 5" xfId="35517"/>
    <cellStyle name="40% - Accent3 3 5 2 6" xfId="35518"/>
    <cellStyle name="40% - Accent3 3 5 2 7" xfId="35519"/>
    <cellStyle name="40% - Accent3 3 5 2 8" xfId="35520"/>
    <cellStyle name="40% - Accent3 3 5 2 9" xfId="35521"/>
    <cellStyle name="40% - Accent3 3 5 2_PNF Disclosure Summary 063011" xfId="35522"/>
    <cellStyle name="40% - Accent3 3 5 3" xfId="35523"/>
    <cellStyle name="40% - Accent3 3 5 3 2" xfId="35524"/>
    <cellStyle name="40% - Accent3 3 5 3 2 2" xfId="35525"/>
    <cellStyle name="40% - Accent3 3 5 3 3" xfId="35526"/>
    <cellStyle name="40% - Accent3 3 5 4" xfId="35527"/>
    <cellStyle name="40% - Accent3 3 5 4 2" xfId="35528"/>
    <cellStyle name="40% - Accent3 3 5 4 2 2" xfId="35529"/>
    <cellStyle name="40% - Accent3 3 5 4 3" xfId="35530"/>
    <cellStyle name="40% - Accent3 3 5 5" xfId="35531"/>
    <cellStyle name="40% - Accent3 3 5 5 2" xfId="35532"/>
    <cellStyle name="40% - Accent3 3 5 6" xfId="35533"/>
    <cellStyle name="40% - Accent3 3 5 7" xfId="35534"/>
    <cellStyle name="40% - Accent3 3 5 8" xfId="35535"/>
    <cellStyle name="40% - Accent3 3 5 9" xfId="35536"/>
    <cellStyle name="40% - Accent3 3 5_PNF Disclosure Summary 063011" xfId="35537"/>
    <cellStyle name="40% - Accent3 3 6" xfId="35538"/>
    <cellStyle name="40% - Accent3 3 6 10" xfId="35539"/>
    <cellStyle name="40% - Accent3 3 6 11" xfId="35540"/>
    <cellStyle name="40% - Accent3 3 6 12" xfId="35541"/>
    <cellStyle name="40% - Accent3 3 6 13" xfId="35542"/>
    <cellStyle name="40% - Accent3 3 6 14" xfId="35543"/>
    <cellStyle name="40% - Accent3 3 6 15" xfId="35544"/>
    <cellStyle name="40% - Accent3 3 6 16" xfId="35545"/>
    <cellStyle name="40% - Accent3 3 6 2" xfId="35546"/>
    <cellStyle name="40% - Accent3 3 6 2 10" xfId="35547"/>
    <cellStyle name="40% - Accent3 3 6 2 11" xfId="35548"/>
    <cellStyle name="40% - Accent3 3 6 2 12" xfId="35549"/>
    <cellStyle name="40% - Accent3 3 6 2 13" xfId="35550"/>
    <cellStyle name="40% - Accent3 3 6 2 14" xfId="35551"/>
    <cellStyle name="40% - Accent3 3 6 2 15" xfId="35552"/>
    <cellStyle name="40% - Accent3 3 6 2 2" xfId="35553"/>
    <cellStyle name="40% - Accent3 3 6 2 2 2" xfId="35554"/>
    <cellStyle name="40% - Accent3 3 6 2 2 2 2" xfId="35555"/>
    <cellStyle name="40% - Accent3 3 6 2 2 3" xfId="35556"/>
    <cellStyle name="40% - Accent3 3 6 2 3" xfId="35557"/>
    <cellStyle name="40% - Accent3 3 6 2 3 2" xfId="35558"/>
    <cellStyle name="40% - Accent3 3 6 2 3 2 2" xfId="35559"/>
    <cellStyle name="40% - Accent3 3 6 2 3 3" xfId="35560"/>
    <cellStyle name="40% - Accent3 3 6 2 4" xfId="35561"/>
    <cellStyle name="40% - Accent3 3 6 2 4 2" xfId="35562"/>
    <cellStyle name="40% - Accent3 3 6 2 5" xfId="35563"/>
    <cellStyle name="40% - Accent3 3 6 2 6" xfId="35564"/>
    <cellStyle name="40% - Accent3 3 6 2 7" xfId="35565"/>
    <cellStyle name="40% - Accent3 3 6 2 8" xfId="35566"/>
    <cellStyle name="40% - Accent3 3 6 2 9" xfId="35567"/>
    <cellStyle name="40% - Accent3 3 6 2_PNF Disclosure Summary 063011" xfId="35568"/>
    <cellStyle name="40% - Accent3 3 6 3" xfId="35569"/>
    <cellStyle name="40% - Accent3 3 6 3 2" xfId="35570"/>
    <cellStyle name="40% - Accent3 3 6 3 2 2" xfId="35571"/>
    <cellStyle name="40% - Accent3 3 6 3 3" xfId="35572"/>
    <cellStyle name="40% - Accent3 3 6 4" xfId="35573"/>
    <cellStyle name="40% - Accent3 3 6 4 2" xfId="35574"/>
    <cellStyle name="40% - Accent3 3 6 4 2 2" xfId="35575"/>
    <cellStyle name="40% - Accent3 3 6 4 3" xfId="35576"/>
    <cellStyle name="40% - Accent3 3 6 5" xfId="35577"/>
    <cellStyle name="40% - Accent3 3 6 5 2" xfId="35578"/>
    <cellStyle name="40% - Accent3 3 6 6" xfId="35579"/>
    <cellStyle name="40% - Accent3 3 6 7" xfId="35580"/>
    <cellStyle name="40% - Accent3 3 6 8" xfId="35581"/>
    <cellStyle name="40% - Accent3 3 6 9" xfId="35582"/>
    <cellStyle name="40% - Accent3 3 6_PNF Disclosure Summary 063011" xfId="35583"/>
    <cellStyle name="40% - Accent3 3 7" xfId="35584"/>
    <cellStyle name="40% - Accent3 3 7 10" xfId="35585"/>
    <cellStyle name="40% - Accent3 3 7 11" xfId="35586"/>
    <cellStyle name="40% - Accent3 3 7 12" xfId="35587"/>
    <cellStyle name="40% - Accent3 3 7 13" xfId="35588"/>
    <cellStyle name="40% - Accent3 3 7 14" xfId="35589"/>
    <cellStyle name="40% - Accent3 3 7 15" xfId="35590"/>
    <cellStyle name="40% - Accent3 3 7 16" xfId="35591"/>
    <cellStyle name="40% - Accent3 3 7 2" xfId="35592"/>
    <cellStyle name="40% - Accent3 3 7 2 10" xfId="35593"/>
    <cellStyle name="40% - Accent3 3 7 2 11" xfId="35594"/>
    <cellStyle name="40% - Accent3 3 7 2 12" xfId="35595"/>
    <cellStyle name="40% - Accent3 3 7 2 13" xfId="35596"/>
    <cellStyle name="40% - Accent3 3 7 2 14" xfId="35597"/>
    <cellStyle name="40% - Accent3 3 7 2 15" xfId="35598"/>
    <cellStyle name="40% - Accent3 3 7 2 2" xfId="35599"/>
    <cellStyle name="40% - Accent3 3 7 2 2 2" xfId="35600"/>
    <cellStyle name="40% - Accent3 3 7 2 2 2 2" xfId="35601"/>
    <cellStyle name="40% - Accent3 3 7 2 2 3" xfId="35602"/>
    <cellStyle name="40% - Accent3 3 7 2 3" xfId="35603"/>
    <cellStyle name="40% - Accent3 3 7 2 3 2" xfId="35604"/>
    <cellStyle name="40% - Accent3 3 7 2 3 2 2" xfId="35605"/>
    <cellStyle name="40% - Accent3 3 7 2 3 3" xfId="35606"/>
    <cellStyle name="40% - Accent3 3 7 2 4" xfId="35607"/>
    <cellStyle name="40% - Accent3 3 7 2 4 2" xfId="35608"/>
    <cellStyle name="40% - Accent3 3 7 2 5" xfId="35609"/>
    <cellStyle name="40% - Accent3 3 7 2 6" xfId="35610"/>
    <cellStyle name="40% - Accent3 3 7 2 7" xfId="35611"/>
    <cellStyle name="40% - Accent3 3 7 2 8" xfId="35612"/>
    <cellStyle name="40% - Accent3 3 7 2 9" xfId="35613"/>
    <cellStyle name="40% - Accent3 3 7 2_PNF Disclosure Summary 063011" xfId="35614"/>
    <cellStyle name="40% - Accent3 3 7 3" xfId="35615"/>
    <cellStyle name="40% - Accent3 3 7 3 2" xfId="35616"/>
    <cellStyle name="40% - Accent3 3 7 3 2 2" xfId="35617"/>
    <cellStyle name="40% - Accent3 3 7 3 3" xfId="35618"/>
    <cellStyle name="40% - Accent3 3 7 4" xfId="35619"/>
    <cellStyle name="40% - Accent3 3 7 4 2" xfId="35620"/>
    <cellStyle name="40% - Accent3 3 7 4 2 2" xfId="35621"/>
    <cellStyle name="40% - Accent3 3 7 4 3" xfId="35622"/>
    <cellStyle name="40% - Accent3 3 7 5" xfId="35623"/>
    <cellStyle name="40% - Accent3 3 7 5 2" xfId="35624"/>
    <cellStyle name="40% - Accent3 3 7 6" xfId="35625"/>
    <cellStyle name="40% - Accent3 3 7 7" xfId="35626"/>
    <cellStyle name="40% - Accent3 3 7 8" xfId="35627"/>
    <cellStyle name="40% - Accent3 3 7 9" xfId="35628"/>
    <cellStyle name="40% - Accent3 3 7_PNF Disclosure Summary 063011" xfId="35629"/>
    <cellStyle name="40% - Accent3 3 8" xfId="35630"/>
    <cellStyle name="40% - Accent3 3 8 10" xfId="35631"/>
    <cellStyle name="40% - Accent3 3 8 11" xfId="35632"/>
    <cellStyle name="40% - Accent3 3 8 12" xfId="35633"/>
    <cellStyle name="40% - Accent3 3 8 13" xfId="35634"/>
    <cellStyle name="40% - Accent3 3 8 14" xfId="35635"/>
    <cellStyle name="40% - Accent3 3 8 15" xfId="35636"/>
    <cellStyle name="40% - Accent3 3 8 2" xfId="35637"/>
    <cellStyle name="40% - Accent3 3 8 2 2" xfId="35638"/>
    <cellStyle name="40% - Accent3 3 8 2 2 2" xfId="35639"/>
    <cellStyle name="40% - Accent3 3 8 2 3" xfId="35640"/>
    <cellStyle name="40% - Accent3 3 8 3" xfId="35641"/>
    <cellStyle name="40% - Accent3 3 8 3 2" xfId="35642"/>
    <cellStyle name="40% - Accent3 3 8 3 2 2" xfId="35643"/>
    <cellStyle name="40% - Accent3 3 8 3 3" xfId="35644"/>
    <cellStyle name="40% - Accent3 3 8 4" xfId="35645"/>
    <cellStyle name="40% - Accent3 3 8 4 2" xfId="35646"/>
    <cellStyle name="40% - Accent3 3 8 5" xfId="35647"/>
    <cellStyle name="40% - Accent3 3 8 6" xfId="35648"/>
    <cellStyle name="40% - Accent3 3 8 7" xfId="35649"/>
    <cellStyle name="40% - Accent3 3 8 8" xfId="35650"/>
    <cellStyle name="40% - Accent3 3 8 9" xfId="35651"/>
    <cellStyle name="40% - Accent3 3 8_PNF Disclosure Summary 063011" xfId="35652"/>
    <cellStyle name="40% - Accent3 3 9" xfId="35653"/>
    <cellStyle name="40% - Accent3 3 9 2" xfId="35654"/>
    <cellStyle name="40% - Accent3 3 9 2 2" xfId="35655"/>
    <cellStyle name="40% - Accent3 3 9 3" xfId="35656"/>
    <cellStyle name="40% - Accent3 3_PNF Disclosure Summary 063011" xfId="35657"/>
    <cellStyle name="40% - Accent3 30" xfId="35658"/>
    <cellStyle name="40% - Accent3 31" xfId="35659"/>
    <cellStyle name="40% - Accent3 32" xfId="35660"/>
    <cellStyle name="40% - Accent3 4" xfId="35661"/>
    <cellStyle name="40% - Accent3 4 10" xfId="35662"/>
    <cellStyle name="40% - Accent3 4 10 2" xfId="35663"/>
    <cellStyle name="40% - Accent3 4 10 2 2" xfId="35664"/>
    <cellStyle name="40% - Accent3 4 10 3" xfId="35665"/>
    <cellStyle name="40% - Accent3 4 11" xfId="35666"/>
    <cellStyle name="40% - Accent3 4 11 2" xfId="35667"/>
    <cellStyle name="40% - Accent3 4 12" xfId="35668"/>
    <cellStyle name="40% - Accent3 4 13" xfId="35669"/>
    <cellStyle name="40% - Accent3 4 14" xfId="35670"/>
    <cellStyle name="40% - Accent3 4 15" xfId="35671"/>
    <cellStyle name="40% - Accent3 4 16" xfId="35672"/>
    <cellStyle name="40% - Accent3 4 17" xfId="35673"/>
    <cellStyle name="40% - Accent3 4 18" xfId="35674"/>
    <cellStyle name="40% - Accent3 4 19" xfId="35675"/>
    <cellStyle name="40% - Accent3 4 2" xfId="35676"/>
    <cellStyle name="40% - Accent3 4 2 10" xfId="35677"/>
    <cellStyle name="40% - Accent3 4 2 11" xfId="35678"/>
    <cellStyle name="40% - Accent3 4 2 12" xfId="35679"/>
    <cellStyle name="40% - Accent3 4 2 13" xfId="35680"/>
    <cellStyle name="40% - Accent3 4 2 14" xfId="35681"/>
    <cellStyle name="40% - Accent3 4 2 15" xfId="35682"/>
    <cellStyle name="40% - Accent3 4 2 16" xfId="35683"/>
    <cellStyle name="40% - Accent3 4 2 2" xfId="35684"/>
    <cellStyle name="40% - Accent3 4 2 2 10" xfId="35685"/>
    <cellStyle name="40% - Accent3 4 2 2 11" xfId="35686"/>
    <cellStyle name="40% - Accent3 4 2 2 12" xfId="35687"/>
    <cellStyle name="40% - Accent3 4 2 2 13" xfId="35688"/>
    <cellStyle name="40% - Accent3 4 2 2 14" xfId="35689"/>
    <cellStyle name="40% - Accent3 4 2 2 15" xfId="35690"/>
    <cellStyle name="40% - Accent3 4 2 2 2" xfId="35691"/>
    <cellStyle name="40% - Accent3 4 2 2 2 2" xfId="35692"/>
    <cellStyle name="40% - Accent3 4 2 2 2 2 2" xfId="35693"/>
    <cellStyle name="40% - Accent3 4 2 2 2 3" xfId="35694"/>
    <cellStyle name="40% - Accent3 4 2 2 3" xfId="35695"/>
    <cellStyle name="40% - Accent3 4 2 2 3 2" xfId="35696"/>
    <cellStyle name="40% - Accent3 4 2 2 3 2 2" xfId="35697"/>
    <cellStyle name="40% - Accent3 4 2 2 3 3" xfId="35698"/>
    <cellStyle name="40% - Accent3 4 2 2 4" xfId="35699"/>
    <cellStyle name="40% - Accent3 4 2 2 4 2" xfId="35700"/>
    <cellStyle name="40% - Accent3 4 2 2 5" xfId="35701"/>
    <cellStyle name="40% - Accent3 4 2 2 6" xfId="35702"/>
    <cellStyle name="40% - Accent3 4 2 2 7" xfId="35703"/>
    <cellStyle name="40% - Accent3 4 2 2 8" xfId="35704"/>
    <cellStyle name="40% - Accent3 4 2 2 9" xfId="35705"/>
    <cellStyle name="40% - Accent3 4 2 2_PNF Disclosure Summary 063011" xfId="35706"/>
    <cellStyle name="40% - Accent3 4 2 3" xfId="35707"/>
    <cellStyle name="40% - Accent3 4 2 3 2" xfId="35708"/>
    <cellStyle name="40% - Accent3 4 2 3 2 2" xfId="35709"/>
    <cellStyle name="40% - Accent3 4 2 3 3" xfId="35710"/>
    <cellStyle name="40% - Accent3 4 2 4" xfId="35711"/>
    <cellStyle name="40% - Accent3 4 2 4 2" xfId="35712"/>
    <cellStyle name="40% - Accent3 4 2 4 2 2" xfId="35713"/>
    <cellStyle name="40% - Accent3 4 2 4 3" xfId="35714"/>
    <cellStyle name="40% - Accent3 4 2 5" xfId="35715"/>
    <cellStyle name="40% - Accent3 4 2 5 2" xfId="35716"/>
    <cellStyle name="40% - Accent3 4 2 6" xfId="35717"/>
    <cellStyle name="40% - Accent3 4 2 7" xfId="35718"/>
    <cellStyle name="40% - Accent3 4 2 8" xfId="35719"/>
    <cellStyle name="40% - Accent3 4 2 9" xfId="35720"/>
    <cellStyle name="40% - Accent3 4 2_PNF Disclosure Summary 063011" xfId="35721"/>
    <cellStyle name="40% - Accent3 4 20" xfId="35722"/>
    <cellStyle name="40% - Accent3 4 21" xfId="35723"/>
    <cellStyle name="40% - Accent3 4 22" xfId="35724"/>
    <cellStyle name="40% - Accent3 4 3" xfId="35725"/>
    <cellStyle name="40% - Accent3 4 3 10" xfId="35726"/>
    <cellStyle name="40% - Accent3 4 3 11" xfId="35727"/>
    <cellStyle name="40% - Accent3 4 3 12" xfId="35728"/>
    <cellStyle name="40% - Accent3 4 3 13" xfId="35729"/>
    <cellStyle name="40% - Accent3 4 3 14" xfId="35730"/>
    <cellStyle name="40% - Accent3 4 3 15" xfId="35731"/>
    <cellStyle name="40% - Accent3 4 3 16" xfId="35732"/>
    <cellStyle name="40% - Accent3 4 3 2" xfId="35733"/>
    <cellStyle name="40% - Accent3 4 3 2 10" xfId="35734"/>
    <cellStyle name="40% - Accent3 4 3 2 11" xfId="35735"/>
    <cellStyle name="40% - Accent3 4 3 2 12" xfId="35736"/>
    <cellStyle name="40% - Accent3 4 3 2 13" xfId="35737"/>
    <cellStyle name="40% - Accent3 4 3 2 14" xfId="35738"/>
    <cellStyle name="40% - Accent3 4 3 2 15" xfId="35739"/>
    <cellStyle name="40% - Accent3 4 3 2 2" xfId="35740"/>
    <cellStyle name="40% - Accent3 4 3 2 2 2" xfId="35741"/>
    <cellStyle name="40% - Accent3 4 3 2 2 2 2" xfId="35742"/>
    <cellStyle name="40% - Accent3 4 3 2 2 3" xfId="35743"/>
    <cellStyle name="40% - Accent3 4 3 2 3" xfId="35744"/>
    <cellStyle name="40% - Accent3 4 3 2 3 2" xfId="35745"/>
    <cellStyle name="40% - Accent3 4 3 2 3 2 2" xfId="35746"/>
    <cellStyle name="40% - Accent3 4 3 2 3 3" xfId="35747"/>
    <cellStyle name="40% - Accent3 4 3 2 4" xfId="35748"/>
    <cellStyle name="40% - Accent3 4 3 2 4 2" xfId="35749"/>
    <cellStyle name="40% - Accent3 4 3 2 5" xfId="35750"/>
    <cellStyle name="40% - Accent3 4 3 2 6" xfId="35751"/>
    <cellStyle name="40% - Accent3 4 3 2 7" xfId="35752"/>
    <cellStyle name="40% - Accent3 4 3 2 8" xfId="35753"/>
    <cellStyle name="40% - Accent3 4 3 2 9" xfId="35754"/>
    <cellStyle name="40% - Accent3 4 3 2_PNF Disclosure Summary 063011" xfId="35755"/>
    <cellStyle name="40% - Accent3 4 3 3" xfId="35756"/>
    <cellStyle name="40% - Accent3 4 3 3 2" xfId="35757"/>
    <cellStyle name="40% - Accent3 4 3 3 2 2" xfId="35758"/>
    <cellStyle name="40% - Accent3 4 3 3 3" xfId="35759"/>
    <cellStyle name="40% - Accent3 4 3 4" xfId="35760"/>
    <cellStyle name="40% - Accent3 4 3 4 2" xfId="35761"/>
    <cellStyle name="40% - Accent3 4 3 4 2 2" xfId="35762"/>
    <cellStyle name="40% - Accent3 4 3 4 3" xfId="35763"/>
    <cellStyle name="40% - Accent3 4 3 5" xfId="35764"/>
    <cellStyle name="40% - Accent3 4 3 5 2" xfId="35765"/>
    <cellStyle name="40% - Accent3 4 3 6" xfId="35766"/>
    <cellStyle name="40% - Accent3 4 3 7" xfId="35767"/>
    <cellStyle name="40% - Accent3 4 3 8" xfId="35768"/>
    <cellStyle name="40% - Accent3 4 3 9" xfId="35769"/>
    <cellStyle name="40% - Accent3 4 3_PNF Disclosure Summary 063011" xfId="35770"/>
    <cellStyle name="40% - Accent3 4 4" xfId="35771"/>
    <cellStyle name="40% - Accent3 4 4 10" xfId="35772"/>
    <cellStyle name="40% - Accent3 4 4 11" xfId="35773"/>
    <cellStyle name="40% - Accent3 4 4 12" xfId="35774"/>
    <cellStyle name="40% - Accent3 4 4 13" xfId="35775"/>
    <cellStyle name="40% - Accent3 4 4 14" xfId="35776"/>
    <cellStyle name="40% - Accent3 4 4 15" xfId="35777"/>
    <cellStyle name="40% - Accent3 4 4 16" xfId="35778"/>
    <cellStyle name="40% - Accent3 4 4 2" xfId="35779"/>
    <cellStyle name="40% - Accent3 4 4 2 10" xfId="35780"/>
    <cellStyle name="40% - Accent3 4 4 2 11" xfId="35781"/>
    <cellStyle name="40% - Accent3 4 4 2 12" xfId="35782"/>
    <cellStyle name="40% - Accent3 4 4 2 13" xfId="35783"/>
    <cellStyle name="40% - Accent3 4 4 2 14" xfId="35784"/>
    <cellStyle name="40% - Accent3 4 4 2 15" xfId="35785"/>
    <cellStyle name="40% - Accent3 4 4 2 2" xfId="35786"/>
    <cellStyle name="40% - Accent3 4 4 2 2 2" xfId="35787"/>
    <cellStyle name="40% - Accent3 4 4 2 2 2 2" xfId="35788"/>
    <cellStyle name="40% - Accent3 4 4 2 2 3" xfId="35789"/>
    <cellStyle name="40% - Accent3 4 4 2 3" xfId="35790"/>
    <cellStyle name="40% - Accent3 4 4 2 3 2" xfId="35791"/>
    <cellStyle name="40% - Accent3 4 4 2 3 2 2" xfId="35792"/>
    <cellStyle name="40% - Accent3 4 4 2 3 3" xfId="35793"/>
    <cellStyle name="40% - Accent3 4 4 2 4" xfId="35794"/>
    <cellStyle name="40% - Accent3 4 4 2 4 2" xfId="35795"/>
    <cellStyle name="40% - Accent3 4 4 2 5" xfId="35796"/>
    <cellStyle name="40% - Accent3 4 4 2 6" xfId="35797"/>
    <cellStyle name="40% - Accent3 4 4 2 7" xfId="35798"/>
    <cellStyle name="40% - Accent3 4 4 2 8" xfId="35799"/>
    <cellStyle name="40% - Accent3 4 4 2 9" xfId="35800"/>
    <cellStyle name="40% - Accent3 4 4 2_PNF Disclosure Summary 063011" xfId="35801"/>
    <cellStyle name="40% - Accent3 4 4 3" xfId="35802"/>
    <cellStyle name="40% - Accent3 4 4 3 2" xfId="35803"/>
    <cellStyle name="40% - Accent3 4 4 3 2 2" xfId="35804"/>
    <cellStyle name="40% - Accent3 4 4 3 3" xfId="35805"/>
    <cellStyle name="40% - Accent3 4 4 4" xfId="35806"/>
    <cellStyle name="40% - Accent3 4 4 4 2" xfId="35807"/>
    <cellStyle name="40% - Accent3 4 4 4 2 2" xfId="35808"/>
    <cellStyle name="40% - Accent3 4 4 4 3" xfId="35809"/>
    <cellStyle name="40% - Accent3 4 4 5" xfId="35810"/>
    <cellStyle name="40% - Accent3 4 4 5 2" xfId="35811"/>
    <cellStyle name="40% - Accent3 4 4 6" xfId="35812"/>
    <cellStyle name="40% - Accent3 4 4 7" xfId="35813"/>
    <cellStyle name="40% - Accent3 4 4 8" xfId="35814"/>
    <cellStyle name="40% - Accent3 4 4 9" xfId="35815"/>
    <cellStyle name="40% - Accent3 4 4_PNF Disclosure Summary 063011" xfId="35816"/>
    <cellStyle name="40% - Accent3 4 5" xfId="35817"/>
    <cellStyle name="40% - Accent3 4 5 10" xfId="35818"/>
    <cellStyle name="40% - Accent3 4 5 11" xfId="35819"/>
    <cellStyle name="40% - Accent3 4 5 12" xfId="35820"/>
    <cellStyle name="40% - Accent3 4 5 13" xfId="35821"/>
    <cellStyle name="40% - Accent3 4 5 14" xfId="35822"/>
    <cellStyle name="40% - Accent3 4 5 15" xfId="35823"/>
    <cellStyle name="40% - Accent3 4 5 16" xfId="35824"/>
    <cellStyle name="40% - Accent3 4 5 2" xfId="35825"/>
    <cellStyle name="40% - Accent3 4 5 2 10" xfId="35826"/>
    <cellStyle name="40% - Accent3 4 5 2 11" xfId="35827"/>
    <cellStyle name="40% - Accent3 4 5 2 12" xfId="35828"/>
    <cellStyle name="40% - Accent3 4 5 2 13" xfId="35829"/>
    <cellStyle name="40% - Accent3 4 5 2 14" xfId="35830"/>
    <cellStyle name="40% - Accent3 4 5 2 15" xfId="35831"/>
    <cellStyle name="40% - Accent3 4 5 2 2" xfId="35832"/>
    <cellStyle name="40% - Accent3 4 5 2 2 2" xfId="35833"/>
    <cellStyle name="40% - Accent3 4 5 2 2 2 2" xfId="35834"/>
    <cellStyle name="40% - Accent3 4 5 2 2 3" xfId="35835"/>
    <cellStyle name="40% - Accent3 4 5 2 3" xfId="35836"/>
    <cellStyle name="40% - Accent3 4 5 2 3 2" xfId="35837"/>
    <cellStyle name="40% - Accent3 4 5 2 3 2 2" xfId="35838"/>
    <cellStyle name="40% - Accent3 4 5 2 3 3" xfId="35839"/>
    <cellStyle name="40% - Accent3 4 5 2 4" xfId="35840"/>
    <cellStyle name="40% - Accent3 4 5 2 4 2" xfId="35841"/>
    <cellStyle name="40% - Accent3 4 5 2 5" xfId="35842"/>
    <cellStyle name="40% - Accent3 4 5 2 6" xfId="35843"/>
    <cellStyle name="40% - Accent3 4 5 2 7" xfId="35844"/>
    <cellStyle name="40% - Accent3 4 5 2 8" xfId="35845"/>
    <cellStyle name="40% - Accent3 4 5 2 9" xfId="35846"/>
    <cellStyle name="40% - Accent3 4 5 2_PNF Disclosure Summary 063011" xfId="35847"/>
    <cellStyle name="40% - Accent3 4 5 3" xfId="35848"/>
    <cellStyle name="40% - Accent3 4 5 3 2" xfId="35849"/>
    <cellStyle name="40% - Accent3 4 5 3 2 2" xfId="35850"/>
    <cellStyle name="40% - Accent3 4 5 3 3" xfId="35851"/>
    <cellStyle name="40% - Accent3 4 5 4" xfId="35852"/>
    <cellStyle name="40% - Accent3 4 5 4 2" xfId="35853"/>
    <cellStyle name="40% - Accent3 4 5 4 2 2" xfId="35854"/>
    <cellStyle name="40% - Accent3 4 5 4 3" xfId="35855"/>
    <cellStyle name="40% - Accent3 4 5 5" xfId="35856"/>
    <cellStyle name="40% - Accent3 4 5 5 2" xfId="35857"/>
    <cellStyle name="40% - Accent3 4 5 6" xfId="35858"/>
    <cellStyle name="40% - Accent3 4 5 7" xfId="35859"/>
    <cellStyle name="40% - Accent3 4 5 8" xfId="35860"/>
    <cellStyle name="40% - Accent3 4 5 9" xfId="35861"/>
    <cellStyle name="40% - Accent3 4 5_PNF Disclosure Summary 063011" xfId="35862"/>
    <cellStyle name="40% - Accent3 4 6" xfId="35863"/>
    <cellStyle name="40% - Accent3 4 6 10" xfId="35864"/>
    <cellStyle name="40% - Accent3 4 6 11" xfId="35865"/>
    <cellStyle name="40% - Accent3 4 6 12" xfId="35866"/>
    <cellStyle name="40% - Accent3 4 6 13" xfId="35867"/>
    <cellStyle name="40% - Accent3 4 6 14" xfId="35868"/>
    <cellStyle name="40% - Accent3 4 6 15" xfId="35869"/>
    <cellStyle name="40% - Accent3 4 6 16" xfId="35870"/>
    <cellStyle name="40% - Accent3 4 6 2" xfId="35871"/>
    <cellStyle name="40% - Accent3 4 6 2 10" xfId="35872"/>
    <cellStyle name="40% - Accent3 4 6 2 11" xfId="35873"/>
    <cellStyle name="40% - Accent3 4 6 2 12" xfId="35874"/>
    <cellStyle name="40% - Accent3 4 6 2 13" xfId="35875"/>
    <cellStyle name="40% - Accent3 4 6 2 14" xfId="35876"/>
    <cellStyle name="40% - Accent3 4 6 2 15" xfId="35877"/>
    <cellStyle name="40% - Accent3 4 6 2 2" xfId="35878"/>
    <cellStyle name="40% - Accent3 4 6 2 2 2" xfId="35879"/>
    <cellStyle name="40% - Accent3 4 6 2 2 2 2" xfId="35880"/>
    <cellStyle name="40% - Accent3 4 6 2 2 3" xfId="35881"/>
    <cellStyle name="40% - Accent3 4 6 2 3" xfId="35882"/>
    <cellStyle name="40% - Accent3 4 6 2 3 2" xfId="35883"/>
    <cellStyle name="40% - Accent3 4 6 2 3 2 2" xfId="35884"/>
    <cellStyle name="40% - Accent3 4 6 2 3 3" xfId="35885"/>
    <cellStyle name="40% - Accent3 4 6 2 4" xfId="35886"/>
    <cellStyle name="40% - Accent3 4 6 2 4 2" xfId="35887"/>
    <cellStyle name="40% - Accent3 4 6 2 5" xfId="35888"/>
    <cellStyle name="40% - Accent3 4 6 2 6" xfId="35889"/>
    <cellStyle name="40% - Accent3 4 6 2 7" xfId="35890"/>
    <cellStyle name="40% - Accent3 4 6 2 8" xfId="35891"/>
    <cellStyle name="40% - Accent3 4 6 2 9" xfId="35892"/>
    <cellStyle name="40% - Accent3 4 6 2_PNF Disclosure Summary 063011" xfId="35893"/>
    <cellStyle name="40% - Accent3 4 6 3" xfId="35894"/>
    <cellStyle name="40% - Accent3 4 6 3 2" xfId="35895"/>
    <cellStyle name="40% - Accent3 4 6 3 2 2" xfId="35896"/>
    <cellStyle name="40% - Accent3 4 6 3 3" xfId="35897"/>
    <cellStyle name="40% - Accent3 4 6 4" xfId="35898"/>
    <cellStyle name="40% - Accent3 4 6 4 2" xfId="35899"/>
    <cellStyle name="40% - Accent3 4 6 4 2 2" xfId="35900"/>
    <cellStyle name="40% - Accent3 4 6 4 3" xfId="35901"/>
    <cellStyle name="40% - Accent3 4 6 5" xfId="35902"/>
    <cellStyle name="40% - Accent3 4 6 5 2" xfId="35903"/>
    <cellStyle name="40% - Accent3 4 6 6" xfId="35904"/>
    <cellStyle name="40% - Accent3 4 6 7" xfId="35905"/>
    <cellStyle name="40% - Accent3 4 6 8" xfId="35906"/>
    <cellStyle name="40% - Accent3 4 6 9" xfId="35907"/>
    <cellStyle name="40% - Accent3 4 6_PNF Disclosure Summary 063011" xfId="35908"/>
    <cellStyle name="40% - Accent3 4 7" xfId="35909"/>
    <cellStyle name="40% - Accent3 4 7 10" xfId="35910"/>
    <cellStyle name="40% - Accent3 4 7 11" xfId="35911"/>
    <cellStyle name="40% - Accent3 4 7 12" xfId="35912"/>
    <cellStyle name="40% - Accent3 4 7 13" xfId="35913"/>
    <cellStyle name="40% - Accent3 4 7 14" xfId="35914"/>
    <cellStyle name="40% - Accent3 4 7 15" xfId="35915"/>
    <cellStyle name="40% - Accent3 4 7 16" xfId="35916"/>
    <cellStyle name="40% - Accent3 4 7 2" xfId="35917"/>
    <cellStyle name="40% - Accent3 4 7 2 10" xfId="35918"/>
    <cellStyle name="40% - Accent3 4 7 2 11" xfId="35919"/>
    <cellStyle name="40% - Accent3 4 7 2 12" xfId="35920"/>
    <cellStyle name="40% - Accent3 4 7 2 13" xfId="35921"/>
    <cellStyle name="40% - Accent3 4 7 2 14" xfId="35922"/>
    <cellStyle name="40% - Accent3 4 7 2 15" xfId="35923"/>
    <cellStyle name="40% - Accent3 4 7 2 2" xfId="35924"/>
    <cellStyle name="40% - Accent3 4 7 2 2 2" xfId="35925"/>
    <cellStyle name="40% - Accent3 4 7 2 2 2 2" xfId="35926"/>
    <cellStyle name="40% - Accent3 4 7 2 2 3" xfId="35927"/>
    <cellStyle name="40% - Accent3 4 7 2 3" xfId="35928"/>
    <cellStyle name="40% - Accent3 4 7 2 3 2" xfId="35929"/>
    <cellStyle name="40% - Accent3 4 7 2 3 2 2" xfId="35930"/>
    <cellStyle name="40% - Accent3 4 7 2 3 3" xfId="35931"/>
    <cellStyle name="40% - Accent3 4 7 2 4" xfId="35932"/>
    <cellStyle name="40% - Accent3 4 7 2 4 2" xfId="35933"/>
    <cellStyle name="40% - Accent3 4 7 2 5" xfId="35934"/>
    <cellStyle name="40% - Accent3 4 7 2 6" xfId="35935"/>
    <cellStyle name="40% - Accent3 4 7 2 7" xfId="35936"/>
    <cellStyle name="40% - Accent3 4 7 2 8" xfId="35937"/>
    <cellStyle name="40% - Accent3 4 7 2 9" xfId="35938"/>
    <cellStyle name="40% - Accent3 4 7 2_PNF Disclosure Summary 063011" xfId="35939"/>
    <cellStyle name="40% - Accent3 4 7 3" xfId="35940"/>
    <cellStyle name="40% - Accent3 4 7 3 2" xfId="35941"/>
    <cellStyle name="40% - Accent3 4 7 3 2 2" xfId="35942"/>
    <cellStyle name="40% - Accent3 4 7 3 3" xfId="35943"/>
    <cellStyle name="40% - Accent3 4 7 4" xfId="35944"/>
    <cellStyle name="40% - Accent3 4 7 4 2" xfId="35945"/>
    <cellStyle name="40% - Accent3 4 7 4 2 2" xfId="35946"/>
    <cellStyle name="40% - Accent3 4 7 4 3" xfId="35947"/>
    <cellStyle name="40% - Accent3 4 7 5" xfId="35948"/>
    <cellStyle name="40% - Accent3 4 7 5 2" xfId="35949"/>
    <cellStyle name="40% - Accent3 4 7 6" xfId="35950"/>
    <cellStyle name="40% - Accent3 4 7 7" xfId="35951"/>
    <cellStyle name="40% - Accent3 4 7 8" xfId="35952"/>
    <cellStyle name="40% - Accent3 4 7 9" xfId="35953"/>
    <cellStyle name="40% - Accent3 4 7_PNF Disclosure Summary 063011" xfId="35954"/>
    <cellStyle name="40% - Accent3 4 8" xfId="35955"/>
    <cellStyle name="40% - Accent3 4 8 10" xfId="35956"/>
    <cellStyle name="40% - Accent3 4 8 11" xfId="35957"/>
    <cellStyle name="40% - Accent3 4 8 12" xfId="35958"/>
    <cellStyle name="40% - Accent3 4 8 13" xfId="35959"/>
    <cellStyle name="40% - Accent3 4 8 14" xfId="35960"/>
    <cellStyle name="40% - Accent3 4 8 15" xfId="35961"/>
    <cellStyle name="40% - Accent3 4 8 2" xfId="35962"/>
    <cellStyle name="40% - Accent3 4 8 2 2" xfId="35963"/>
    <cellStyle name="40% - Accent3 4 8 2 2 2" xfId="35964"/>
    <cellStyle name="40% - Accent3 4 8 2 3" xfId="35965"/>
    <cellStyle name="40% - Accent3 4 8 3" xfId="35966"/>
    <cellStyle name="40% - Accent3 4 8 3 2" xfId="35967"/>
    <cellStyle name="40% - Accent3 4 8 3 2 2" xfId="35968"/>
    <cellStyle name="40% - Accent3 4 8 3 3" xfId="35969"/>
    <cellStyle name="40% - Accent3 4 8 4" xfId="35970"/>
    <cellStyle name="40% - Accent3 4 8 4 2" xfId="35971"/>
    <cellStyle name="40% - Accent3 4 8 5" xfId="35972"/>
    <cellStyle name="40% - Accent3 4 8 6" xfId="35973"/>
    <cellStyle name="40% - Accent3 4 8 7" xfId="35974"/>
    <cellStyle name="40% - Accent3 4 8 8" xfId="35975"/>
    <cellStyle name="40% - Accent3 4 8 9" xfId="35976"/>
    <cellStyle name="40% - Accent3 4 8_PNF Disclosure Summary 063011" xfId="35977"/>
    <cellStyle name="40% - Accent3 4 9" xfId="35978"/>
    <cellStyle name="40% - Accent3 4 9 2" xfId="35979"/>
    <cellStyle name="40% - Accent3 4 9 2 2" xfId="35980"/>
    <cellStyle name="40% - Accent3 4 9 3" xfId="35981"/>
    <cellStyle name="40% - Accent3 4_PNF Disclosure Summary 063011" xfId="35982"/>
    <cellStyle name="40% - Accent3 5" xfId="35983"/>
    <cellStyle name="40% - Accent3 5 10" xfId="35984"/>
    <cellStyle name="40% - Accent3 5 10 2" xfId="35985"/>
    <cellStyle name="40% - Accent3 5 10 2 2" xfId="35986"/>
    <cellStyle name="40% - Accent3 5 10 3" xfId="35987"/>
    <cellStyle name="40% - Accent3 5 11" xfId="35988"/>
    <cellStyle name="40% - Accent3 5 11 2" xfId="35989"/>
    <cellStyle name="40% - Accent3 5 12" xfId="35990"/>
    <cellStyle name="40% - Accent3 5 13" xfId="35991"/>
    <cellStyle name="40% - Accent3 5 14" xfId="35992"/>
    <cellStyle name="40% - Accent3 5 15" xfId="35993"/>
    <cellStyle name="40% - Accent3 5 16" xfId="35994"/>
    <cellStyle name="40% - Accent3 5 17" xfId="35995"/>
    <cellStyle name="40% - Accent3 5 18" xfId="35996"/>
    <cellStyle name="40% - Accent3 5 19" xfId="35997"/>
    <cellStyle name="40% - Accent3 5 2" xfId="35998"/>
    <cellStyle name="40% - Accent3 5 2 10" xfId="35999"/>
    <cellStyle name="40% - Accent3 5 2 11" xfId="36000"/>
    <cellStyle name="40% - Accent3 5 2 12" xfId="36001"/>
    <cellStyle name="40% - Accent3 5 2 13" xfId="36002"/>
    <cellStyle name="40% - Accent3 5 2 14" xfId="36003"/>
    <cellStyle name="40% - Accent3 5 2 15" xfId="36004"/>
    <cellStyle name="40% - Accent3 5 2 16" xfId="36005"/>
    <cellStyle name="40% - Accent3 5 2 2" xfId="36006"/>
    <cellStyle name="40% - Accent3 5 2 2 10" xfId="36007"/>
    <cellStyle name="40% - Accent3 5 2 2 11" xfId="36008"/>
    <cellStyle name="40% - Accent3 5 2 2 12" xfId="36009"/>
    <cellStyle name="40% - Accent3 5 2 2 13" xfId="36010"/>
    <cellStyle name="40% - Accent3 5 2 2 14" xfId="36011"/>
    <cellStyle name="40% - Accent3 5 2 2 15" xfId="36012"/>
    <cellStyle name="40% - Accent3 5 2 2 2" xfId="36013"/>
    <cellStyle name="40% - Accent3 5 2 2 2 2" xfId="36014"/>
    <cellStyle name="40% - Accent3 5 2 2 2 2 2" xfId="36015"/>
    <cellStyle name="40% - Accent3 5 2 2 2 3" xfId="36016"/>
    <cellStyle name="40% - Accent3 5 2 2 3" xfId="36017"/>
    <cellStyle name="40% - Accent3 5 2 2 3 2" xfId="36018"/>
    <cellStyle name="40% - Accent3 5 2 2 3 2 2" xfId="36019"/>
    <cellStyle name="40% - Accent3 5 2 2 3 3" xfId="36020"/>
    <cellStyle name="40% - Accent3 5 2 2 4" xfId="36021"/>
    <cellStyle name="40% - Accent3 5 2 2 4 2" xfId="36022"/>
    <cellStyle name="40% - Accent3 5 2 2 5" xfId="36023"/>
    <cellStyle name="40% - Accent3 5 2 2 6" xfId="36024"/>
    <cellStyle name="40% - Accent3 5 2 2 7" xfId="36025"/>
    <cellStyle name="40% - Accent3 5 2 2 8" xfId="36026"/>
    <cellStyle name="40% - Accent3 5 2 2 9" xfId="36027"/>
    <cellStyle name="40% - Accent3 5 2 2_PNF Disclosure Summary 063011" xfId="36028"/>
    <cellStyle name="40% - Accent3 5 2 3" xfId="36029"/>
    <cellStyle name="40% - Accent3 5 2 3 2" xfId="36030"/>
    <cellStyle name="40% - Accent3 5 2 3 2 2" xfId="36031"/>
    <cellStyle name="40% - Accent3 5 2 3 3" xfId="36032"/>
    <cellStyle name="40% - Accent3 5 2 4" xfId="36033"/>
    <cellStyle name="40% - Accent3 5 2 4 2" xfId="36034"/>
    <cellStyle name="40% - Accent3 5 2 4 2 2" xfId="36035"/>
    <cellStyle name="40% - Accent3 5 2 4 3" xfId="36036"/>
    <cellStyle name="40% - Accent3 5 2 5" xfId="36037"/>
    <cellStyle name="40% - Accent3 5 2 5 2" xfId="36038"/>
    <cellStyle name="40% - Accent3 5 2 6" xfId="36039"/>
    <cellStyle name="40% - Accent3 5 2 7" xfId="36040"/>
    <cellStyle name="40% - Accent3 5 2 8" xfId="36041"/>
    <cellStyle name="40% - Accent3 5 2 9" xfId="36042"/>
    <cellStyle name="40% - Accent3 5 2_PNF Disclosure Summary 063011" xfId="36043"/>
    <cellStyle name="40% - Accent3 5 20" xfId="36044"/>
    <cellStyle name="40% - Accent3 5 21" xfId="36045"/>
    <cellStyle name="40% - Accent3 5 22" xfId="36046"/>
    <cellStyle name="40% - Accent3 5 3" xfId="36047"/>
    <cellStyle name="40% - Accent3 5 3 10" xfId="36048"/>
    <cellStyle name="40% - Accent3 5 3 11" xfId="36049"/>
    <cellStyle name="40% - Accent3 5 3 12" xfId="36050"/>
    <cellStyle name="40% - Accent3 5 3 13" xfId="36051"/>
    <cellStyle name="40% - Accent3 5 3 14" xfId="36052"/>
    <cellStyle name="40% - Accent3 5 3 15" xfId="36053"/>
    <cellStyle name="40% - Accent3 5 3 16" xfId="36054"/>
    <cellStyle name="40% - Accent3 5 3 2" xfId="36055"/>
    <cellStyle name="40% - Accent3 5 3 2 10" xfId="36056"/>
    <cellStyle name="40% - Accent3 5 3 2 11" xfId="36057"/>
    <cellStyle name="40% - Accent3 5 3 2 12" xfId="36058"/>
    <cellStyle name="40% - Accent3 5 3 2 13" xfId="36059"/>
    <cellStyle name="40% - Accent3 5 3 2 14" xfId="36060"/>
    <cellStyle name="40% - Accent3 5 3 2 15" xfId="36061"/>
    <cellStyle name="40% - Accent3 5 3 2 2" xfId="36062"/>
    <cellStyle name="40% - Accent3 5 3 2 2 2" xfId="36063"/>
    <cellStyle name="40% - Accent3 5 3 2 2 2 2" xfId="36064"/>
    <cellStyle name="40% - Accent3 5 3 2 2 3" xfId="36065"/>
    <cellStyle name="40% - Accent3 5 3 2 3" xfId="36066"/>
    <cellStyle name="40% - Accent3 5 3 2 3 2" xfId="36067"/>
    <cellStyle name="40% - Accent3 5 3 2 3 2 2" xfId="36068"/>
    <cellStyle name="40% - Accent3 5 3 2 3 3" xfId="36069"/>
    <cellStyle name="40% - Accent3 5 3 2 4" xfId="36070"/>
    <cellStyle name="40% - Accent3 5 3 2 4 2" xfId="36071"/>
    <cellStyle name="40% - Accent3 5 3 2 5" xfId="36072"/>
    <cellStyle name="40% - Accent3 5 3 2 6" xfId="36073"/>
    <cellStyle name="40% - Accent3 5 3 2 7" xfId="36074"/>
    <cellStyle name="40% - Accent3 5 3 2 8" xfId="36075"/>
    <cellStyle name="40% - Accent3 5 3 2 9" xfId="36076"/>
    <cellStyle name="40% - Accent3 5 3 2_PNF Disclosure Summary 063011" xfId="36077"/>
    <cellStyle name="40% - Accent3 5 3 3" xfId="36078"/>
    <cellStyle name="40% - Accent3 5 3 3 2" xfId="36079"/>
    <cellStyle name="40% - Accent3 5 3 3 2 2" xfId="36080"/>
    <cellStyle name="40% - Accent3 5 3 3 3" xfId="36081"/>
    <cellStyle name="40% - Accent3 5 3 4" xfId="36082"/>
    <cellStyle name="40% - Accent3 5 3 4 2" xfId="36083"/>
    <cellStyle name="40% - Accent3 5 3 4 2 2" xfId="36084"/>
    <cellStyle name="40% - Accent3 5 3 4 3" xfId="36085"/>
    <cellStyle name="40% - Accent3 5 3 5" xfId="36086"/>
    <cellStyle name="40% - Accent3 5 3 5 2" xfId="36087"/>
    <cellStyle name="40% - Accent3 5 3 6" xfId="36088"/>
    <cellStyle name="40% - Accent3 5 3 7" xfId="36089"/>
    <cellStyle name="40% - Accent3 5 3 8" xfId="36090"/>
    <cellStyle name="40% - Accent3 5 3 9" xfId="36091"/>
    <cellStyle name="40% - Accent3 5 3_PNF Disclosure Summary 063011" xfId="36092"/>
    <cellStyle name="40% - Accent3 5 4" xfId="36093"/>
    <cellStyle name="40% - Accent3 5 4 10" xfId="36094"/>
    <cellStyle name="40% - Accent3 5 4 11" xfId="36095"/>
    <cellStyle name="40% - Accent3 5 4 12" xfId="36096"/>
    <cellStyle name="40% - Accent3 5 4 13" xfId="36097"/>
    <cellStyle name="40% - Accent3 5 4 14" xfId="36098"/>
    <cellStyle name="40% - Accent3 5 4 15" xfId="36099"/>
    <cellStyle name="40% - Accent3 5 4 16" xfId="36100"/>
    <cellStyle name="40% - Accent3 5 4 2" xfId="36101"/>
    <cellStyle name="40% - Accent3 5 4 2 10" xfId="36102"/>
    <cellStyle name="40% - Accent3 5 4 2 11" xfId="36103"/>
    <cellStyle name="40% - Accent3 5 4 2 12" xfId="36104"/>
    <cellStyle name="40% - Accent3 5 4 2 13" xfId="36105"/>
    <cellStyle name="40% - Accent3 5 4 2 14" xfId="36106"/>
    <cellStyle name="40% - Accent3 5 4 2 15" xfId="36107"/>
    <cellStyle name="40% - Accent3 5 4 2 2" xfId="36108"/>
    <cellStyle name="40% - Accent3 5 4 2 2 2" xfId="36109"/>
    <cellStyle name="40% - Accent3 5 4 2 2 2 2" xfId="36110"/>
    <cellStyle name="40% - Accent3 5 4 2 2 3" xfId="36111"/>
    <cellStyle name="40% - Accent3 5 4 2 3" xfId="36112"/>
    <cellStyle name="40% - Accent3 5 4 2 3 2" xfId="36113"/>
    <cellStyle name="40% - Accent3 5 4 2 3 2 2" xfId="36114"/>
    <cellStyle name="40% - Accent3 5 4 2 3 3" xfId="36115"/>
    <cellStyle name="40% - Accent3 5 4 2 4" xfId="36116"/>
    <cellStyle name="40% - Accent3 5 4 2 4 2" xfId="36117"/>
    <cellStyle name="40% - Accent3 5 4 2 5" xfId="36118"/>
    <cellStyle name="40% - Accent3 5 4 2 6" xfId="36119"/>
    <cellStyle name="40% - Accent3 5 4 2 7" xfId="36120"/>
    <cellStyle name="40% - Accent3 5 4 2 8" xfId="36121"/>
    <cellStyle name="40% - Accent3 5 4 2 9" xfId="36122"/>
    <cellStyle name="40% - Accent3 5 4 2_PNF Disclosure Summary 063011" xfId="36123"/>
    <cellStyle name="40% - Accent3 5 4 3" xfId="36124"/>
    <cellStyle name="40% - Accent3 5 4 3 2" xfId="36125"/>
    <cellStyle name="40% - Accent3 5 4 3 2 2" xfId="36126"/>
    <cellStyle name="40% - Accent3 5 4 3 3" xfId="36127"/>
    <cellStyle name="40% - Accent3 5 4 4" xfId="36128"/>
    <cellStyle name="40% - Accent3 5 4 4 2" xfId="36129"/>
    <cellStyle name="40% - Accent3 5 4 4 2 2" xfId="36130"/>
    <cellStyle name="40% - Accent3 5 4 4 3" xfId="36131"/>
    <cellStyle name="40% - Accent3 5 4 5" xfId="36132"/>
    <cellStyle name="40% - Accent3 5 4 5 2" xfId="36133"/>
    <cellStyle name="40% - Accent3 5 4 6" xfId="36134"/>
    <cellStyle name="40% - Accent3 5 4 7" xfId="36135"/>
    <cellStyle name="40% - Accent3 5 4 8" xfId="36136"/>
    <cellStyle name="40% - Accent3 5 4 9" xfId="36137"/>
    <cellStyle name="40% - Accent3 5 4_PNF Disclosure Summary 063011" xfId="36138"/>
    <cellStyle name="40% - Accent3 5 5" xfId="36139"/>
    <cellStyle name="40% - Accent3 5 5 10" xfId="36140"/>
    <cellStyle name="40% - Accent3 5 5 11" xfId="36141"/>
    <cellStyle name="40% - Accent3 5 5 12" xfId="36142"/>
    <cellStyle name="40% - Accent3 5 5 13" xfId="36143"/>
    <cellStyle name="40% - Accent3 5 5 14" xfId="36144"/>
    <cellStyle name="40% - Accent3 5 5 15" xfId="36145"/>
    <cellStyle name="40% - Accent3 5 5 16" xfId="36146"/>
    <cellStyle name="40% - Accent3 5 5 2" xfId="36147"/>
    <cellStyle name="40% - Accent3 5 5 2 10" xfId="36148"/>
    <cellStyle name="40% - Accent3 5 5 2 11" xfId="36149"/>
    <cellStyle name="40% - Accent3 5 5 2 12" xfId="36150"/>
    <cellStyle name="40% - Accent3 5 5 2 13" xfId="36151"/>
    <cellStyle name="40% - Accent3 5 5 2 14" xfId="36152"/>
    <cellStyle name="40% - Accent3 5 5 2 15" xfId="36153"/>
    <cellStyle name="40% - Accent3 5 5 2 2" xfId="36154"/>
    <cellStyle name="40% - Accent3 5 5 2 2 2" xfId="36155"/>
    <cellStyle name="40% - Accent3 5 5 2 2 2 2" xfId="36156"/>
    <cellStyle name="40% - Accent3 5 5 2 2 3" xfId="36157"/>
    <cellStyle name="40% - Accent3 5 5 2 3" xfId="36158"/>
    <cellStyle name="40% - Accent3 5 5 2 3 2" xfId="36159"/>
    <cellStyle name="40% - Accent3 5 5 2 3 2 2" xfId="36160"/>
    <cellStyle name="40% - Accent3 5 5 2 3 3" xfId="36161"/>
    <cellStyle name="40% - Accent3 5 5 2 4" xfId="36162"/>
    <cellStyle name="40% - Accent3 5 5 2 4 2" xfId="36163"/>
    <cellStyle name="40% - Accent3 5 5 2 5" xfId="36164"/>
    <cellStyle name="40% - Accent3 5 5 2 6" xfId="36165"/>
    <cellStyle name="40% - Accent3 5 5 2 7" xfId="36166"/>
    <cellStyle name="40% - Accent3 5 5 2 8" xfId="36167"/>
    <cellStyle name="40% - Accent3 5 5 2 9" xfId="36168"/>
    <cellStyle name="40% - Accent3 5 5 2_PNF Disclosure Summary 063011" xfId="36169"/>
    <cellStyle name="40% - Accent3 5 5 3" xfId="36170"/>
    <cellStyle name="40% - Accent3 5 5 3 2" xfId="36171"/>
    <cellStyle name="40% - Accent3 5 5 3 2 2" xfId="36172"/>
    <cellStyle name="40% - Accent3 5 5 3 3" xfId="36173"/>
    <cellStyle name="40% - Accent3 5 5 4" xfId="36174"/>
    <cellStyle name="40% - Accent3 5 5 4 2" xfId="36175"/>
    <cellStyle name="40% - Accent3 5 5 4 2 2" xfId="36176"/>
    <cellStyle name="40% - Accent3 5 5 4 3" xfId="36177"/>
    <cellStyle name="40% - Accent3 5 5 5" xfId="36178"/>
    <cellStyle name="40% - Accent3 5 5 5 2" xfId="36179"/>
    <cellStyle name="40% - Accent3 5 5 6" xfId="36180"/>
    <cellStyle name="40% - Accent3 5 5 7" xfId="36181"/>
    <cellStyle name="40% - Accent3 5 5 8" xfId="36182"/>
    <cellStyle name="40% - Accent3 5 5 9" xfId="36183"/>
    <cellStyle name="40% - Accent3 5 5_PNF Disclosure Summary 063011" xfId="36184"/>
    <cellStyle name="40% - Accent3 5 6" xfId="36185"/>
    <cellStyle name="40% - Accent3 5 6 10" xfId="36186"/>
    <cellStyle name="40% - Accent3 5 6 11" xfId="36187"/>
    <cellStyle name="40% - Accent3 5 6 12" xfId="36188"/>
    <cellStyle name="40% - Accent3 5 6 13" xfId="36189"/>
    <cellStyle name="40% - Accent3 5 6 14" xfId="36190"/>
    <cellStyle name="40% - Accent3 5 6 15" xfId="36191"/>
    <cellStyle name="40% - Accent3 5 6 16" xfId="36192"/>
    <cellStyle name="40% - Accent3 5 6 2" xfId="36193"/>
    <cellStyle name="40% - Accent3 5 6 2 10" xfId="36194"/>
    <cellStyle name="40% - Accent3 5 6 2 11" xfId="36195"/>
    <cellStyle name="40% - Accent3 5 6 2 12" xfId="36196"/>
    <cellStyle name="40% - Accent3 5 6 2 13" xfId="36197"/>
    <cellStyle name="40% - Accent3 5 6 2 14" xfId="36198"/>
    <cellStyle name="40% - Accent3 5 6 2 15" xfId="36199"/>
    <cellStyle name="40% - Accent3 5 6 2 2" xfId="36200"/>
    <cellStyle name="40% - Accent3 5 6 2 2 2" xfId="36201"/>
    <cellStyle name="40% - Accent3 5 6 2 2 2 2" xfId="36202"/>
    <cellStyle name="40% - Accent3 5 6 2 2 3" xfId="36203"/>
    <cellStyle name="40% - Accent3 5 6 2 3" xfId="36204"/>
    <cellStyle name="40% - Accent3 5 6 2 3 2" xfId="36205"/>
    <cellStyle name="40% - Accent3 5 6 2 3 2 2" xfId="36206"/>
    <cellStyle name="40% - Accent3 5 6 2 3 3" xfId="36207"/>
    <cellStyle name="40% - Accent3 5 6 2 4" xfId="36208"/>
    <cellStyle name="40% - Accent3 5 6 2 4 2" xfId="36209"/>
    <cellStyle name="40% - Accent3 5 6 2 5" xfId="36210"/>
    <cellStyle name="40% - Accent3 5 6 2 6" xfId="36211"/>
    <cellStyle name="40% - Accent3 5 6 2 7" xfId="36212"/>
    <cellStyle name="40% - Accent3 5 6 2 8" xfId="36213"/>
    <cellStyle name="40% - Accent3 5 6 2 9" xfId="36214"/>
    <cellStyle name="40% - Accent3 5 6 2_PNF Disclosure Summary 063011" xfId="36215"/>
    <cellStyle name="40% - Accent3 5 6 3" xfId="36216"/>
    <cellStyle name="40% - Accent3 5 6 3 2" xfId="36217"/>
    <cellStyle name="40% - Accent3 5 6 3 2 2" xfId="36218"/>
    <cellStyle name="40% - Accent3 5 6 3 3" xfId="36219"/>
    <cellStyle name="40% - Accent3 5 6 4" xfId="36220"/>
    <cellStyle name="40% - Accent3 5 6 4 2" xfId="36221"/>
    <cellStyle name="40% - Accent3 5 6 4 2 2" xfId="36222"/>
    <cellStyle name="40% - Accent3 5 6 4 3" xfId="36223"/>
    <cellStyle name="40% - Accent3 5 6 5" xfId="36224"/>
    <cellStyle name="40% - Accent3 5 6 5 2" xfId="36225"/>
    <cellStyle name="40% - Accent3 5 6 6" xfId="36226"/>
    <cellStyle name="40% - Accent3 5 6 7" xfId="36227"/>
    <cellStyle name="40% - Accent3 5 6 8" xfId="36228"/>
    <cellStyle name="40% - Accent3 5 6 9" xfId="36229"/>
    <cellStyle name="40% - Accent3 5 6_PNF Disclosure Summary 063011" xfId="36230"/>
    <cellStyle name="40% - Accent3 5 7" xfId="36231"/>
    <cellStyle name="40% - Accent3 5 7 10" xfId="36232"/>
    <cellStyle name="40% - Accent3 5 7 11" xfId="36233"/>
    <cellStyle name="40% - Accent3 5 7 12" xfId="36234"/>
    <cellStyle name="40% - Accent3 5 7 13" xfId="36235"/>
    <cellStyle name="40% - Accent3 5 7 14" xfId="36236"/>
    <cellStyle name="40% - Accent3 5 7 15" xfId="36237"/>
    <cellStyle name="40% - Accent3 5 7 16" xfId="36238"/>
    <cellStyle name="40% - Accent3 5 7 2" xfId="36239"/>
    <cellStyle name="40% - Accent3 5 7 2 10" xfId="36240"/>
    <cellStyle name="40% - Accent3 5 7 2 11" xfId="36241"/>
    <cellStyle name="40% - Accent3 5 7 2 12" xfId="36242"/>
    <cellStyle name="40% - Accent3 5 7 2 13" xfId="36243"/>
    <cellStyle name="40% - Accent3 5 7 2 14" xfId="36244"/>
    <cellStyle name="40% - Accent3 5 7 2 15" xfId="36245"/>
    <cellStyle name="40% - Accent3 5 7 2 2" xfId="36246"/>
    <cellStyle name="40% - Accent3 5 7 2 2 2" xfId="36247"/>
    <cellStyle name="40% - Accent3 5 7 2 2 2 2" xfId="36248"/>
    <cellStyle name="40% - Accent3 5 7 2 2 3" xfId="36249"/>
    <cellStyle name="40% - Accent3 5 7 2 3" xfId="36250"/>
    <cellStyle name="40% - Accent3 5 7 2 3 2" xfId="36251"/>
    <cellStyle name="40% - Accent3 5 7 2 3 2 2" xfId="36252"/>
    <cellStyle name="40% - Accent3 5 7 2 3 3" xfId="36253"/>
    <cellStyle name="40% - Accent3 5 7 2 4" xfId="36254"/>
    <cellStyle name="40% - Accent3 5 7 2 4 2" xfId="36255"/>
    <cellStyle name="40% - Accent3 5 7 2 5" xfId="36256"/>
    <cellStyle name="40% - Accent3 5 7 2 6" xfId="36257"/>
    <cellStyle name="40% - Accent3 5 7 2 7" xfId="36258"/>
    <cellStyle name="40% - Accent3 5 7 2 8" xfId="36259"/>
    <cellStyle name="40% - Accent3 5 7 2 9" xfId="36260"/>
    <cellStyle name="40% - Accent3 5 7 2_PNF Disclosure Summary 063011" xfId="36261"/>
    <cellStyle name="40% - Accent3 5 7 3" xfId="36262"/>
    <cellStyle name="40% - Accent3 5 7 3 2" xfId="36263"/>
    <cellStyle name="40% - Accent3 5 7 3 2 2" xfId="36264"/>
    <cellStyle name="40% - Accent3 5 7 3 3" xfId="36265"/>
    <cellStyle name="40% - Accent3 5 7 4" xfId="36266"/>
    <cellStyle name="40% - Accent3 5 7 4 2" xfId="36267"/>
    <cellStyle name="40% - Accent3 5 7 4 2 2" xfId="36268"/>
    <cellStyle name="40% - Accent3 5 7 4 3" xfId="36269"/>
    <cellStyle name="40% - Accent3 5 7 5" xfId="36270"/>
    <cellStyle name="40% - Accent3 5 7 5 2" xfId="36271"/>
    <cellStyle name="40% - Accent3 5 7 6" xfId="36272"/>
    <cellStyle name="40% - Accent3 5 7 7" xfId="36273"/>
    <cellStyle name="40% - Accent3 5 7 8" xfId="36274"/>
    <cellStyle name="40% - Accent3 5 7 9" xfId="36275"/>
    <cellStyle name="40% - Accent3 5 7_PNF Disclosure Summary 063011" xfId="36276"/>
    <cellStyle name="40% - Accent3 5 8" xfId="36277"/>
    <cellStyle name="40% - Accent3 5 8 10" xfId="36278"/>
    <cellStyle name="40% - Accent3 5 8 11" xfId="36279"/>
    <cellStyle name="40% - Accent3 5 8 12" xfId="36280"/>
    <cellStyle name="40% - Accent3 5 8 13" xfId="36281"/>
    <cellStyle name="40% - Accent3 5 8 14" xfId="36282"/>
    <cellStyle name="40% - Accent3 5 8 15" xfId="36283"/>
    <cellStyle name="40% - Accent3 5 8 2" xfId="36284"/>
    <cellStyle name="40% - Accent3 5 8 2 2" xfId="36285"/>
    <cellStyle name="40% - Accent3 5 8 2 2 2" xfId="36286"/>
    <cellStyle name="40% - Accent3 5 8 2 3" xfId="36287"/>
    <cellStyle name="40% - Accent3 5 8 3" xfId="36288"/>
    <cellStyle name="40% - Accent3 5 8 3 2" xfId="36289"/>
    <cellStyle name="40% - Accent3 5 8 3 2 2" xfId="36290"/>
    <cellStyle name="40% - Accent3 5 8 3 3" xfId="36291"/>
    <cellStyle name="40% - Accent3 5 8 4" xfId="36292"/>
    <cellStyle name="40% - Accent3 5 8 4 2" xfId="36293"/>
    <cellStyle name="40% - Accent3 5 8 5" xfId="36294"/>
    <cellStyle name="40% - Accent3 5 8 6" xfId="36295"/>
    <cellStyle name="40% - Accent3 5 8 7" xfId="36296"/>
    <cellStyle name="40% - Accent3 5 8 8" xfId="36297"/>
    <cellStyle name="40% - Accent3 5 8 9" xfId="36298"/>
    <cellStyle name="40% - Accent3 5 8_PNF Disclosure Summary 063011" xfId="36299"/>
    <cellStyle name="40% - Accent3 5 9" xfId="36300"/>
    <cellStyle name="40% - Accent3 5 9 2" xfId="36301"/>
    <cellStyle name="40% - Accent3 5 9 2 2" xfId="36302"/>
    <cellStyle name="40% - Accent3 5 9 3" xfId="36303"/>
    <cellStyle name="40% - Accent3 5_PNF Disclosure Summary 063011" xfId="36304"/>
    <cellStyle name="40% - Accent3 6" xfId="36305"/>
    <cellStyle name="40% - Accent3 6 10" xfId="36306"/>
    <cellStyle name="40% - Accent3 6 10 2" xfId="36307"/>
    <cellStyle name="40% - Accent3 6 10 2 2" xfId="36308"/>
    <cellStyle name="40% - Accent3 6 10 3" xfId="36309"/>
    <cellStyle name="40% - Accent3 6 11" xfId="36310"/>
    <cellStyle name="40% - Accent3 6 11 2" xfId="36311"/>
    <cellStyle name="40% - Accent3 6 12" xfId="36312"/>
    <cellStyle name="40% - Accent3 6 13" xfId="36313"/>
    <cellStyle name="40% - Accent3 6 14" xfId="36314"/>
    <cellStyle name="40% - Accent3 6 15" xfId="36315"/>
    <cellStyle name="40% - Accent3 6 16" xfId="36316"/>
    <cellStyle name="40% - Accent3 6 17" xfId="36317"/>
    <cellStyle name="40% - Accent3 6 18" xfId="36318"/>
    <cellStyle name="40% - Accent3 6 19" xfId="36319"/>
    <cellStyle name="40% - Accent3 6 2" xfId="36320"/>
    <cellStyle name="40% - Accent3 6 2 10" xfId="36321"/>
    <cellStyle name="40% - Accent3 6 2 11" xfId="36322"/>
    <cellStyle name="40% - Accent3 6 2 12" xfId="36323"/>
    <cellStyle name="40% - Accent3 6 2 13" xfId="36324"/>
    <cellStyle name="40% - Accent3 6 2 14" xfId="36325"/>
    <cellStyle name="40% - Accent3 6 2 15" xfId="36326"/>
    <cellStyle name="40% - Accent3 6 2 16" xfId="36327"/>
    <cellStyle name="40% - Accent3 6 2 2" xfId="36328"/>
    <cellStyle name="40% - Accent3 6 2 2 10" xfId="36329"/>
    <cellStyle name="40% - Accent3 6 2 2 11" xfId="36330"/>
    <cellStyle name="40% - Accent3 6 2 2 12" xfId="36331"/>
    <cellStyle name="40% - Accent3 6 2 2 13" xfId="36332"/>
    <cellStyle name="40% - Accent3 6 2 2 14" xfId="36333"/>
    <cellStyle name="40% - Accent3 6 2 2 15" xfId="36334"/>
    <cellStyle name="40% - Accent3 6 2 2 2" xfId="36335"/>
    <cellStyle name="40% - Accent3 6 2 2 2 2" xfId="36336"/>
    <cellStyle name="40% - Accent3 6 2 2 2 2 2" xfId="36337"/>
    <cellStyle name="40% - Accent3 6 2 2 2 3" xfId="36338"/>
    <cellStyle name="40% - Accent3 6 2 2 3" xfId="36339"/>
    <cellStyle name="40% - Accent3 6 2 2 3 2" xfId="36340"/>
    <cellStyle name="40% - Accent3 6 2 2 3 2 2" xfId="36341"/>
    <cellStyle name="40% - Accent3 6 2 2 3 3" xfId="36342"/>
    <cellStyle name="40% - Accent3 6 2 2 4" xfId="36343"/>
    <cellStyle name="40% - Accent3 6 2 2 4 2" xfId="36344"/>
    <cellStyle name="40% - Accent3 6 2 2 5" xfId="36345"/>
    <cellStyle name="40% - Accent3 6 2 2 6" xfId="36346"/>
    <cellStyle name="40% - Accent3 6 2 2 7" xfId="36347"/>
    <cellStyle name="40% - Accent3 6 2 2 8" xfId="36348"/>
    <cellStyle name="40% - Accent3 6 2 2 9" xfId="36349"/>
    <cellStyle name="40% - Accent3 6 2 2_PNF Disclosure Summary 063011" xfId="36350"/>
    <cellStyle name="40% - Accent3 6 2 3" xfId="36351"/>
    <cellStyle name="40% - Accent3 6 2 3 2" xfId="36352"/>
    <cellStyle name="40% - Accent3 6 2 3 2 2" xfId="36353"/>
    <cellStyle name="40% - Accent3 6 2 3 3" xfId="36354"/>
    <cellStyle name="40% - Accent3 6 2 4" xfId="36355"/>
    <cellStyle name="40% - Accent3 6 2 4 2" xfId="36356"/>
    <cellStyle name="40% - Accent3 6 2 4 2 2" xfId="36357"/>
    <cellStyle name="40% - Accent3 6 2 4 3" xfId="36358"/>
    <cellStyle name="40% - Accent3 6 2 5" xfId="36359"/>
    <cellStyle name="40% - Accent3 6 2 5 2" xfId="36360"/>
    <cellStyle name="40% - Accent3 6 2 6" xfId="36361"/>
    <cellStyle name="40% - Accent3 6 2 7" xfId="36362"/>
    <cellStyle name="40% - Accent3 6 2 8" xfId="36363"/>
    <cellStyle name="40% - Accent3 6 2 9" xfId="36364"/>
    <cellStyle name="40% - Accent3 6 2_PNF Disclosure Summary 063011" xfId="36365"/>
    <cellStyle name="40% - Accent3 6 20" xfId="36366"/>
    <cellStyle name="40% - Accent3 6 21" xfId="36367"/>
    <cellStyle name="40% - Accent3 6 22" xfId="36368"/>
    <cellStyle name="40% - Accent3 6 3" xfId="36369"/>
    <cellStyle name="40% - Accent3 6 3 10" xfId="36370"/>
    <cellStyle name="40% - Accent3 6 3 11" xfId="36371"/>
    <cellStyle name="40% - Accent3 6 3 12" xfId="36372"/>
    <cellStyle name="40% - Accent3 6 3 13" xfId="36373"/>
    <cellStyle name="40% - Accent3 6 3 14" xfId="36374"/>
    <cellStyle name="40% - Accent3 6 3 15" xfId="36375"/>
    <cellStyle name="40% - Accent3 6 3 16" xfId="36376"/>
    <cellStyle name="40% - Accent3 6 3 2" xfId="36377"/>
    <cellStyle name="40% - Accent3 6 3 2 10" xfId="36378"/>
    <cellStyle name="40% - Accent3 6 3 2 11" xfId="36379"/>
    <cellStyle name="40% - Accent3 6 3 2 12" xfId="36380"/>
    <cellStyle name="40% - Accent3 6 3 2 13" xfId="36381"/>
    <cellStyle name="40% - Accent3 6 3 2 14" xfId="36382"/>
    <cellStyle name="40% - Accent3 6 3 2 15" xfId="36383"/>
    <cellStyle name="40% - Accent3 6 3 2 2" xfId="36384"/>
    <cellStyle name="40% - Accent3 6 3 2 2 2" xfId="36385"/>
    <cellStyle name="40% - Accent3 6 3 2 2 2 2" xfId="36386"/>
    <cellStyle name="40% - Accent3 6 3 2 2 3" xfId="36387"/>
    <cellStyle name="40% - Accent3 6 3 2 3" xfId="36388"/>
    <cellStyle name="40% - Accent3 6 3 2 3 2" xfId="36389"/>
    <cellStyle name="40% - Accent3 6 3 2 3 2 2" xfId="36390"/>
    <cellStyle name="40% - Accent3 6 3 2 3 3" xfId="36391"/>
    <cellStyle name="40% - Accent3 6 3 2 4" xfId="36392"/>
    <cellStyle name="40% - Accent3 6 3 2 4 2" xfId="36393"/>
    <cellStyle name="40% - Accent3 6 3 2 5" xfId="36394"/>
    <cellStyle name="40% - Accent3 6 3 2 6" xfId="36395"/>
    <cellStyle name="40% - Accent3 6 3 2 7" xfId="36396"/>
    <cellStyle name="40% - Accent3 6 3 2 8" xfId="36397"/>
    <cellStyle name="40% - Accent3 6 3 2 9" xfId="36398"/>
    <cellStyle name="40% - Accent3 6 3 2_PNF Disclosure Summary 063011" xfId="36399"/>
    <cellStyle name="40% - Accent3 6 3 3" xfId="36400"/>
    <cellStyle name="40% - Accent3 6 3 3 2" xfId="36401"/>
    <cellStyle name="40% - Accent3 6 3 3 2 2" xfId="36402"/>
    <cellStyle name="40% - Accent3 6 3 3 3" xfId="36403"/>
    <cellStyle name="40% - Accent3 6 3 4" xfId="36404"/>
    <cellStyle name="40% - Accent3 6 3 4 2" xfId="36405"/>
    <cellStyle name="40% - Accent3 6 3 4 2 2" xfId="36406"/>
    <cellStyle name="40% - Accent3 6 3 4 3" xfId="36407"/>
    <cellStyle name="40% - Accent3 6 3 5" xfId="36408"/>
    <cellStyle name="40% - Accent3 6 3 5 2" xfId="36409"/>
    <cellStyle name="40% - Accent3 6 3 6" xfId="36410"/>
    <cellStyle name="40% - Accent3 6 3 7" xfId="36411"/>
    <cellStyle name="40% - Accent3 6 3 8" xfId="36412"/>
    <cellStyle name="40% - Accent3 6 3 9" xfId="36413"/>
    <cellStyle name="40% - Accent3 6 3_PNF Disclosure Summary 063011" xfId="36414"/>
    <cellStyle name="40% - Accent3 6 4" xfId="36415"/>
    <cellStyle name="40% - Accent3 6 4 10" xfId="36416"/>
    <cellStyle name="40% - Accent3 6 4 11" xfId="36417"/>
    <cellStyle name="40% - Accent3 6 4 12" xfId="36418"/>
    <cellStyle name="40% - Accent3 6 4 13" xfId="36419"/>
    <cellStyle name="40% - Accent3 6 4 14" xfId="36420"/>
    <cellStyle name="40% - Accent3 6 4 15" xfId="36421"/>
    <cellStyle name="40% - Accent3 6 4 16" xfId="36422"/>
    <cellStyle name="40% - Accent3 6 4 2" xfId="36423"/>
    <cellStyle name="40% - Accent3 6 4 2 10" xfId="36424"/>
    <cellStyle name="40% - Accent3 6 4 2 11" xfId="36425"/>
    <cellStyle name="40% - Accent3 6 4 2 12" xfId="36426"/>
    <cellStyle name="40% - Accent3 6 4 2 13" xfId="36427"/>
    <cellStyle name="40% - Accent3 6 4 2 14" xfId="36428"/>
    <cellStyle name="40% - Accent3 6 4 2 15" xfId="36429"/>
    <cellStyle name="40% - Accent3 6 4 2 2" xfId="36430"/>
    <cellStyle name="40% - Accent3 6 4 2 2 2" xfId="36431"/>
    <cellStyle name="40% - Accent3 6 4 2 2 2 2" xfId="36432"/>
    <cellStyle name="40% - Accent3 6 4 2 2 3" xfId="36433"/>
    <cellStyle name="40% - Accent3 6 4 2 3" xfId="36434"/>
    <cellStyle name="40% - Accent3 6 4 2 3 2" xfId="36435"/>
    <cellStyle name="40% - Accent3 6 4 2 3 2 2" xfId="36436"/>
    <cellStyle name="40% - Accent3 6 4 2 3 3" xfId="36437"/>
    <cellStyle name="40% - Accent3 6 4 2 4" xfId="36438"/>
    <cellStyle name="40% - Accent3 6 4 2 4 2" xfId="36439"/>
    <cellStyle name="40% - Accent3 6 4 2 5" xfId="36440"/>
    <cellStyle name="40% - Accent3 6 4 2 6" xfId="36441"/>
    <cellStyle name="40% - Accent3 6 4 2 7" xfId="36442"/>
    <cellStyle name="40% - Accent3 6 4 2 8" xfId="36443"/>
    <cellStyle name="40% - Accent3 6 4 2 9" xfId="36444"/>
    <cellStyle name="40% - Accent3 6 4 2_PNF Disclosure Summary 063011" xfId="36445"/>
    <cellStyle name="40% - Accent3 6 4 3" xfId="36446"/>
    <cellStyle name="40% - Accent3 6 4 3 2" xfId="36447"/>
    <cellStyle name="40% - Accent3 6 4 3 2 2" xfId="36448"/>
    <cellStyle name="40% - Accent3 6 4 3 3" xfId="36449"/>
    <cellStyle name="40% - Accent3 6 4 4" xfId="36450"/>
    <cellStyle name="40% - Accent3 6 4 4 2" xfId="36451"/>
    <cellStyle name="40% - Accent3 6 4 4 2 2" xfId="36452"/>
    <cellStyle name="40% - Accent3 6 4 4 3" xfId="36453"/>
    <cellStyle name="40% - Accent3 6 4 5" xfId="36454"/>
    <cellStyle name="40% - Accent3 6 4 5 2" xfId="36455"/>
    <cellStyle name="40% - Accent3 6 4 6" xfId="36456"/>
    <cellStyle name="40% - Accent3 6 4 7" xfId="36457"/>
    <cellStyle name="40% - Accent3 6 4 8" xfId="36458"/>
    <cellStyle name="40% - Accent3 6 4 9" xfId="36459"/>
    <cellStyle name="40% - Accent3 6 4_PNF Disclosure Summary 063011" xfId="36460"/>
    <cellStyle name="40% - Accent3 6 5" xfId="36461"/>
    <cellStyle name="40% - Accent3 6 5 10" xfId="36462"/>
    <cellStyle name="40% - Accent3 6 5 11" xfId="36463"/>
    <cellStyle name="40% - Accent3 6 5 12" xfId="36464"/>
    <cellStyle name="40% - Accent3 6 5 13" xfId="36465"/>
    <cellStyle name="40% - Accent3 6 5 14" xfId="36466"/>
    <cellStyle name="40% - Accent3 6 5 15" xfId="36467"/>
    <cellStyle name="40% - Accent3 6 5 16" xfId="36468"/>
    <cellStyle name="40% - Accent3 6 5 2" xfId="36469"/>
    <cellStyle name="40% - Accent3 6 5 2 10" xfId="36470"/>
    <cellStyle name="40% - Accent3 6 5 2 11" xfId="36471"/>
    <cellStyle name="40% - Accent3 6 5 2 12" xfId="36472"/>
    <cellStyle name="40% - Accent3 6 5 2 13" xfId="36473"/>
    <cellStyle name="40% - Accent3 6 5 2 14" xfId="36474"/>
    <cellStyle name="40% - Accent3 6 5 2 15" xfId="36475"/>
    <cellStyle name="40% - Accent3 6 5 2 2" xfId="36476"/>
    <cellStyle name="40% - Accent3 6 5 2 2 2" xfId="36477"/>
    <cellStyle name="40% - Accent3 6 5 2 2 2 2" xfId="36478"/>
    <cellStyle name="40% - Accent3 6 5 2 2 3" xfId="36479"/>
    <cellStyle name="40% - Accent3 6 5 2 3" xfId="36480"/>
    <cellStyle name="40% - Accent3 6 5 2 3 2" xfId="36481"/>
    <cellStyle name="40% - Accent3 6 5 2 3 2 2" xfId="36482"/>
    <cellStyle name="40% - Accent3 6 5 2 3 3" xfId="36483"/>
    <cellStyle name="40% - Accent3 6 5 2 4" xfId="36484"/>
    <cellStyle name="40% - Accent3 6 5 2 4 2" xfId="36485"/>
    <cellStyle name="40% - Accent3 6 5 2 5" xfId="36486"/>
    <cellStyle name="40% - Accent3 6 5 2 6" xfId="36487"/>
    <cellStyle name="40% - Accent3 6 5 2 7" xfId="36488"/>
    <cellStyle name="40% - Accent3 6 5 2 8" xfId="36489"/>
    <cellStyle name="40% - Accent3 6 5 2 9" xfId="36490"/>
    <cellStyle name="40% - Accent3 6 5 2_PNF Disclosure Summary 063011" xfId="36491"/>
    <cellStyle name="40% - Accent3 6 5 3" xfId="36492"/>
    <cellStyle name="40% - Accent3 6 5 3 2" xfId="36493"/>
    <cellStyle name="40% - Accent3 6 5 3 2 2" xfId="36494"/>
    <cellStyle name="40% - Accent3 6 5 3 3" xfId="36495"/>
    <cellStyle name="40% - Accent3 6 5 4" xfId="36496"/>
    <cellStyle name="40% - Accent3 6 5 4 2" xfId="36497"/>
    <cellStyle name="40% - Accent3 6 5 4 2 2" xfId="36498"/>
    <cellStyle name="40% - Accent3 6 5 4 3" xfId="36499"/>
    <cellStyle name="40% - Accent3 6 5 5" xfId="36500"/>
    <cellStyle name="40% - Accent3 6 5 5 2" xfId="36501"/>
    <cellStyle name="40% - Accent3 6 5 6" xfId="36502"/>
    <cellStyle name="40% - Accent3 6 5 7" xfId="36503"/>
    <cellStyle name="40% - Accent3 6 5 8" xfId="36504"/>
    <cellStyle name="40% - Accent3 6 5 9" xfId="36505"/>
    <cellStyle name="40% - Accent3 6 5_PNF Disclosure Summary 063011" xfId="36506"/>
    <cellStyle name="40% - Accent3 6 6" xfId="36507"/>
    <cellStyle name="40% - Accent3 6 6 10" xfId="36508"/>
    <cellStyle name="40% - Accent3 6 6 11" xfId="36509"/>
    <cellStyle name="40% - Accent3 6 6 12" xfId="36510"/>
    <cellStyle name="40% - Accent3 6 6 13" xfId="36511"/>
    <cellStyle name="40% - Accent3 6 6 14" xfId="36512"/>
    <cellStyle name="40% - Accent3 6 6 15" xfId="36513"/>
    <cellStyle name="40% - Accent3 6 6 16" xfId="36514"/>
    <cellStyle name="40% - Accent3 6 6 2" xfId="36515"/>
    <cellStyle name="40% - Accent3 6 6 2 10" xfId="36516"/>
    <cellStyle name="40% - Accent3 6 6 2 11" xfId="36517"/>
    <cellStyle name="40% - Accent3 6 6 2 12" xfId="36518"/>
    <cellStyle name="40% - Accent3 6 6 2 13" xfId="36519"/>
    <cellStyle name="40% - Accent3 6 6 2 14" xfId="36520"/>
    <cellStyle name="40% - Accent3 6 6 2 15" xfId="36521"/>
    <cellStyle name="40% - Accent3 6 6 2 2" xfId="36522"/>
    <cellStyle name="40% - Accent3 6 6 2 2 2" xfId="36523"/>
    <cellStyle name="40% - Accent3 6 6 2 2 2 2" xfId="36524"/>
    <cellStyle name="40% - Accent3 6 6 2 2 3" xfId="36525"/>
    <cellStyle name="40% - Accent3 6 6 2 3" xfId="36526"/>
    <cellStyle name="40% - Accent3 6 6 2 3 2" xfId="36527"/>
    <cellStyle name="40% - Accent3 6 6 2 3 2 2" xfId="36528"/>
    <cellStyle name="40% - Accent3 6 6 2 3 3" xfId="36529"/>
    <cellStyle name="40% - Accent3 6 6 2 4" xfId="36530"/>
    <cellStyle name="40% - Accent3 6 6 2 4 2" xfId="36531"/>
    <cellStyle name="40% - Accent3 6 6 2 5" xfId="36532"/>
    <cellStyle name="40% - Accent3 6 6 2 6" xfId="36533"/>
    <cellStyle name="40% - Accent3 6 6 2 7" xfId="36534"/>
    <cellStyle name="40% - Accent3 6 6 2 8" xfId="36535"/>
    <cellStyle name="40% - Accent3 6 6 2 9" xfId="36536"/>
    <cellStyle name="40% - Accent3 6 6 2_PNF Disclosure Summary 063011" xfId="36537"/>
    <cellStyle name="40% - Accent3 6 6 3" xfId="36538"/>
    <cellStyle name="40% - Accent3 6 6 3 2" xfId="36539"/>
    <cellStyle name="40% - Accent3 6 6 3 2 2" xfId="36540"/>
    <cellStyle name="40% - Accent3 6 6 3 3" xfId="36541"/>
    <cellStyle name="40% - Accent3 6 6 4" xfId="36542"/>
    <cellStyle name="40% - Accent3 6 6 4 2" xfId="36543"/>
    <cellStyle name="40% - Accent3 6 6 4 2 2" xfId="36544"/>
    <cellStyle name="40% - Accent3 6 6 4 3" xfId="36545"/>
    <cellStyle name="40% - Accent3 6 6 5" xfId="36546"/>
    <cellStyle name="40% - Accent3 6 6 5 2" xfId="36547"/>
    <cellStyle name="40% - Accent3 6 6 6" xfId="36548"/>
    <cellStyle name="40% - Accent3 6 6 7" xfId="36549"/>
    <cellStyle name="40% - Accent3 6 6 8" xfId="36550"/>
    <cellStyle name="40% - Accent3 6 6 9" xfId="36551"/>
    <cellStyle name="40% - Accent3 6 6_PNF Disclosure Summary 063011" xfId="36552"/>
    <cellStyle name="40% - Accent3 6 7" xfId="36553"/>
    <cellStyle name="40% - Accent3 6 7 10" xfId="36554"/>
    <cellStyle name="40% - Accent3 6 7 11" xfId="36555"/>
    <cellStyle name="40% - Accent3 6 7 12" xfId="36556"/>
    <cellStyle name="40% - Accent3 6 7 13" xfId="36557"/>
    <cellStyle name="40% - Accent3 6 7 14" xfId="36558"/>
    <cellStyle name="40% - Accent3 6 7 15" xfId="36559"/>
    <cellStyle name="40% - Accent3 6 7 16" xfId="36560"/>
    <cellStyle name="40% - Accent3 6 7 2" xfId="36561"/>
    <cellStyle name="40% - Accent3 6 7 2 10" xfId="36562"/>
    <cellStyle name="40% - Accent3 6 7 2 11" xfId="36563"/>
    <cellStyle name="40% - Accent3 6 7 2 12" xfId="36564"/>
    <cellStyle name="40% - Accent3 6 7 2 13" xfId="36565"/>
    <cellStyle name="40% - Accent3 6 7 2 14" xfId="36566"/>
    <cellStyle name="40% - Accent3 6 7 2 15" xfId="36567"/>
    <cellStyle name="40% - Accent3 6 7 2 2" xfId="36568"/>
    <cellStyle name="40% - Accent3 6 7 2 2 2" xfId="36569"/>
    <cellStyle name="40% - Accent3 6 7 2 2 2 2" xfId="36570"/>
    <cellStyle name="40% - Accent3 6 7 2 2 3" xfId="36571"/>
    <cellStyle name="40% - Accent3 6 7 2 3" xfId="36572"/>
    <cellStyle name="40% - Accent3 6 7 2 3 2" xfId="36573"/>
    <cellStyle name="40% - Accent3 6 7 2 3 2 2" xfId="36574"/>
    <cellStyle name="40% - Accent3 6 7 2 3 3" xfId="36575"/>
    <cellStyle name="40% - Accent3 6 7 2 4" xfId="36576"/>
    <cellStyle name="40% - Accent3 6 7 2 4 2" xfId="36577"/>
    <cellStyle name="40% - Accent3 6 7 2 5" xfId="36578"/>
    <cellStyle name="40% - Accent3 6 7 2 6" xfId="36579"/>
    <cellStyle name="40% - Accent3 6 7 2 7" xfId="36580"/>
    <cellStyle name="40% - Accent3 6 7 2 8" xfId="36581"/>
    <cellStyle name="40% - Accent3 6 7 2 9" xfId="36582"/>
    <cellStyle name="40% - Accent3 6 7 2_PNF Disclosure Summary 063011" xfId="36583"/>
    <cellStyle name="40% - Accent3 6 7 3" xfId="36584"/>
    <cellStyle name="40% - Accent3 6 7 3 2" xfId="36585"/>
    <cellStyle name="40% - Accent3 6 7 3 2 2" xfId="36586"/>
    <cellStyle name="40% - Accent3 6 7 3 3" xfId="36587"/>
    <cellStyle name="40% - Accent3 6 7 4" xfId="36588"/>
    <cellStyle name="40% - Accent3 6 7 4 2" xfId="36589"/>
    <cellStyle name="40% - Accent3 6 7 4 2 2" xfId="36590"/>
    <cellStyle name="40% - Accent3 6 7 4 3" xfId="36591"/>
    <cellStyle name="40% - Accent3 6 7 5" xfId="36592"/>
    <cellStyle name="40% - Accent3 6 7 5 2" xfId="36593"/>
    <cellStyle name="40% - Accent3 6 7 6" xfId="36594"/>
    <cellStyle name="40% - Accent3 6 7 7" xfId="36595"/>
    <cellStyle name="40% - Accent3 6 7 8" xfId="36596"/>
    <cellStyle name="40% - Accent3 6 7 9" xfId="36597"/>
    <cellStyle name="40% - Accent3 6 7_PNF Disclosure Summary 063011" xfId="36598"/>
    <cellStyle name="40% - Accent3 6 8" xfId="36599"/>
    <cellStyle name="40% - Accent3 6 8 10" xfId="36600"/>
    <cellStyle name="40% - Accent3 6 8 11" xfId="36601"/>
    <cellStyle name="40% - Accent3 6 8 12" xfId="36602"/>
    <cellStyle name="40% - Accent3 6 8 13" xfId="36603"/>
    <cellStyle name="40% - Accent3 6 8 14" xfId="36604"/>
    <cellStyle name="40% - Accent3 6 8 15" xfId="36605"/>
    <cellStyle name="40% - Accent3 6 8 2" xfId="36606"/>
    <cellStyle name="40% - Accent3 6 8 2 2" xfId="36607"/>
    <cellStyle name="40% - Accent3 6 8 2 2 2" xfId="36608"/>
    <cellStyle name="40% - Accent3 6 8 2 3" xfId="36609"/>
    <cellStyle name="40% - Accent3 6 8 3" xfId="36610"/>
    <cellStyle name="40% - Accent3 6 8 3 2" xfId="36611"/>
    <cellStyle name="40% - Accent3 6 8 3 2 2" xfId="36612"/>
    <cellStyle name="40% - Accent3 6 8 3 3" xfId="36613"/>
    <cellStyle name="40% - Accent3 6 8 4" xfId="36614"/>
    <cellStyle name="40% - Accent3 6 8 4 2" xfId="36615"/>
    <cellStyle name="40% - Accent3 6 8 5" xfId="36616"/>
    <cellStyle name="40% - Accent3 6 8 6" xfId="36617"/>
    <cellStyle name="40% - Accent3 6 8 7" xfId="36618"/>
    <cellStyle name="40% - Accent3 6 8 8" xfId="36619"/>
    <cellStyle name="40% - Accent3 6 8 9" xfId="36620"/>
    <cellStyle name="40% - Accent3 6 8_PNF Disclosure Summary 063011" xfId="36621"/>
    <cellStyle name="40% - Accent3 6 9" xfId="36622"/>
    <cellStyle name="40% - Accent3 6 9 2" xfId="36623"/>
    <cellStyle name="40% - Accent3 6 9 2 2" xfId="36624"/>
    <cellStyle name="40% - Accent3 6 9 3" xfId="36625"/>
    <cellStyle name="40% - Accent3 6_PNF Disclosure Summary 063011" xfId="36626"/>
    <cellStyle name="40% - Accent3 7" xfId="36627"/>
    <cellStyle name="40% - Accent3 7 10" xfId="36628"/>
    <cellStyle name="40% - Accent3 7 10 2" xfId="36629"/>
    <cellStyle name="40% - Accent3 7 10 2 2" xfId="36630"/>
    <cellStyle name="40% - Accent3 7 10 3" xfId="36631"/>
    <cellStyle name="40% - Accent3 7 11" xfId="36632"/>
    <cellStyle name="40% - Accent3 7 11 2" xfId="36633"/>
    <cellStyle name="40% - Accent3 7 12" xfId="36634"/>
    <cellStyle name="40% - Accent3 7 13" xfId="36635"/>
    <cellStyle name="40% - Accent3 7 14" xfId="36636"/>
    <cellStyle name="40% - Accent3 7 15" xfId="36637"/>
    <cellStyle name="40% - Accent3 7 16" xfId="36638"/>
    <cellStyle name="40% - Accent3 7 17" xfId="36639"/>
    <cellStyle name="40% - Accent3 7 18" xfId="36640"/>
    <cellStyle name="40% - Accent3 7 19" xfId="36641"/>
    <cellStyle name="40% - Accent3 7 2" xfId="36642"/>
    <cellStyle name="40% - Accent3 7 2 10" xfId="36643"/>
    <cellStyle name="40% - Accent3 7 2 11" xfId="36644"/>
    <cellStyle name="40% - Accent3 7 2 12" xfId="36645"/>
    <cellStyle name="40% - Accent3 7 2 13" xfId="36646"/>
    <cellStyle name="40% - Accent3 7 2 14" xfId="36647"/>
    <cellStyle name="40% - Accent3 7 2 15" xfId="36648"/>
    <cellStyle name="40% - Accent3 7 2 16" xfId="36649"/>
    <cellStyle name="40% - Accent3 7 2 2" xfId="36650"/>
    <cellStyle name="40% - Accent3 7 2 2 10" xfId="36651"/>
    <cellStyle name="40% - Accent3 7 2 2 11" xfId="36652"/>
    <cellStyle name="40% - Accent3 7 2 2 12" xfId="36653"/>
    <cellStyle name="40% - Accent3 7 2 2 13" xfId="36654"/>
    <cellStyle name="40% - Accent3 7 2 2 14" xfId="36655"/>
    <cellStyle name="40% - Accent3 7 2 2 15" xfId="36656"/>
    <cellStyle name="40% - Accent3 7 2 2 2" xfId="36657"/>
    <cellStyle name="40% - Accent3 7 2 2 2 2" xfId="36658"/>
    <cellStyle name="40% - Accent3 7 2 2 2 2 2" xfId="36659"/>
    <cellStyle name="40% - Accent3 7 2 2 2 3" xfId="36660"/>
    <cellStyle name="40% - Accent3 7 2 2 3" xfId="36661"/>
    <cellStyle name="40% - Accent3 7 2 2 3 2" xfId="36662"/>
    <cellStyle name="40% - Accent3 7 2 2 3 2 2" xfId="36663"/>
    <cellStyle name="40% - Accent3 7 2 2 3 3" xfId="36664"/>
    <cellStyle name="40% - Accent3 7 2 2 4" xfId="36665"/>
    <cellStyle name="40% - Accent3 7 2 2 4 2" xfId="36666"/>
    <cellStyle name="40% - Accent3 7 2 2 5" xfId="36667"/>
    <cellStyle name="40% - Accent3 7 2 2 6" xfId="36668"/>
    <cellStyle name="40% - Accent3 7 2 2 7" xfId="36669"/>
    <cellStyle name="40% - Accent3 7 2 2 8" xfId="36670"/>
    <cellStyle name="40% - Accent3 7 2 2 9" xfId="36671"/>
    <cellStyle name="40% - Accent3 7 2 2_PNF Disclosure Summary 063011" xfId="36672"/>
    <cellStyle name="40% - Accent3 7 2 3" xfId="36673"/>
    <cellStyle name="40% - Accent3 7 2 3 2" xfId="36674"/>
    <cellStyle name="40% - Accent3 7 2 3 2 2" xfId="36675"/>
    <cellStyle name="40% - Accent3 7 2 3 3" xfId="36676"/>
    <cellStyle name="40% - Accent3 7 2 4" xfId="36677"/>
    <cellStyle name="40% - Accent3 7 2 4 2" xfId="36678"/>
    <cellStyle name="40% - Accent3 7 2 4 2 2" xfId="36679"/>
    <cellStyle name="40% - Accent3 7 2 4 3" xfId="36680"/>
    <cellStyle name="40% - Accent3 7 2 5" xfId="36681"/>
    <cellStyle name="40% - Accent3 7 2 5 2" xfId="36682"/>
    <cellStyle name="40% - Accent3 7 2 6" xfId="36683"/>
    <cellStyle name="40% - Accent3 7 2 7" xfId="36684"/>
    <cellStyle name="40% - Accent3 7 2 8" xfId="36685"/>
    <cellStyle name="40% - Accent3 7 2 9" xfId="36686"/>
    <cellStyle name="40% - Accent3 7 2_PNF Disclosure Summary 063011" xfId="36687"/>
    <cellStyle name="40% - Accent3 7 20" xfId="36688"/>
    <cellStyle name="40% - Accent3 7 21" xfId="36689"/>
    <cellStyle name="40% - Accent3 7 22" xfId="36690"/>
    <cellStyle name="40% - Accent3 7 3" xfId="36691"/>
    <cellStyle name="40% - Accent3 7 3 10" xfId="36692"/>
    <cellStyle name="40% - Accent3 7 3 11" xfId="36693"/>
    <cellStyle name="40% - Accent3 7 3 12" xfId="36694"/>
    <cellStyle name="40% - Accent3 7 3 13" xfId="36695"/>
    <cellStyle name="40% - Accent3 7 3 14" xfId="36696"/>
    <cellStyle name="40% - Accent3 7 3 15" xfId="36697"/>
    <cellStyle name="40% - Accent3 7 3 16" xfId="36698"/>
    <cellStyle name="40% - Accent3 7 3 2" xfId="36699"/>
    <cellStyle name="40% - Accent3 7 3 2 10" xfId="36700"/>
    <cellStyle name="40% - Accent3 7 3 2 11" xfId="36701"/>
    <cellStyle name="40% - Accent3 7 3 2 12" xfId="36702"/>
    <cellStyle name="40% - Accent3 7 3 2 13" xfId="36703"/>
    <cellStyle name="40% - Accent3 7 3 2 14" xfId="36704"/>
    <cellStyle name="40% - Accent3 7 3 2 15" xfId="36705"/>
    <cellStyle name="40% - Accent3 7 3 2 2" xfId="36706"/>
    <cellStyle name="40% - Accent3 7 3 2 2 2" xfId="36707"/>
    <cellStyle name="40% - Accent3 7 3 2 2 2 2" xfId="36708"/>
    <cellStyle name="40% - Accent3 7 3 2 2 3" xfId="36709"/>
    <cellStyle name="40% - Accent3 7 3 2 3" xfId="36710"/>
    <cellStyle name="40% - Accent3 7 3 2 3 2" xfId="36711"/>
    <cellStyle name="40% - Accent3 7 3 2 3 2 2" xfId="36712"/>
    <cellStyle name="40% - Accent3 7 3 2 3 3" xfId="36713"/>
    <cellStyle name="40% - Accent3 7 3 2 4" xfId="36714"/>
    <cellStyle name="40% - Accent3 7 3 2 4 2" xfId="36715"/>
    <cellStyle name="40% - Accent3 7 3 2 5" xfId="36716"/>
    <cellStyle name="40% - Accent3 7 3 2 6" xfId="36717"/>
    <cellStyle name="40% - Accent3 7 3 2 7" xfId="36718"/>
    <cellStyle name="40% - Accent3 7 3 2 8" xfId="36719"/>
    <cellStyle name="40% - Accent3 7 3 2 9" xfId="36720"/>
    <cellStyle name="40% - Accent3 7 3 2_PNF Disclosure Summary 063011" xfId="36721"/>
    <cellStyle name="40% - Accent3 7 3 3" xfId="36722"/>
    <cellStyle name="40% - Accent3 7 3 3 2" xfId="36723"/>
    <cellStyle name="40% - Accent3 7 3 3 2 2" xfId="36724"/>
    <cellStyle name="40% - Accent3 7 3 3 3" xfId="36725"/>
    <cellStyle name="40% - Accent3 7 3 4" xfId="36726"/>
    <cellStyle name="40% - Accent3 7 3 4 2" xfId="36727"/>
    <cellStyle name="40% - Accent3 7 3 4 2 2" xfId="36728"/>
    <cellStyle name="40% - Accent3 7 3 4 3" xfId="36729"/>
    <cellStyle name="40% - Accent3 7 3 5" xfId="36730"/>
    <cellStyle name="40% - Accent3 7 3 5 2" xfId="36731"/>
    <cellStyle name="40% - Accent3 7 3 6" xfId="36732"/>
    <cellStyle name="40% - Accent3 7 3 7" xfId="36733"/>
    <cellStyle name="40% - Accent3 7 3 8" xfId="36734"/>
    <cellStyle name="40% - Accent3 7 3 9" xfId="36735"/>
    <cellStyle name="40% - Accent3 7 3_PNF Disclosure Summary 063011" xfId="36736"/>
    <cellStyle name="40% - Accent3 7 4" xfId="36737"/>
    <cellStyle name="40% - Accent3 7 4 10" xfId="36738"/>
    <cellStyle name="40% - Accent3 7 4 11" xfId="36739"/>
    <cellStyle name="40% - Accent3 7 4 12" xfId="36740"/>
    <cellStyle name="40% - Accent3 7 4 13" xfId="36741"/>
    <cellStyle name="40% - Accent3 7 4 14" xfId="36742"/>
    <cellStyle name="40% - Accent3 7 4 15" xfId="36743"/>
    <cellStyle name="40% - Accent3 7 4 16" xfId="36744"/>
    <cellStyle name="40% - Accent3 7 4 2" xfId="36745"/>
    <cellStyle name="40% - Accent3 7 4 2 10" xfId="36746"/>
    <cellStyle name="40% - Accent3 7 4 2 11" xfId="36747"/>
    <cellStyle name="40% - Accent3 7 4 2 12" xfId="36748"/>
    <cellStyle name="40% - Accent3 7 4 2 13" xfId="36749"/>
    <cellStyle name="40% - Accent3 7 4 2 14" xfId="36750"/>
    <cellStyle name="40% - Accent3 7 4 2 15" xfId="36751"/>
    <cellStyle name="40% - Accent3 7 4 2 2" xfId="36752"/>
    <cellStyle name="40% - Accent3 7 4 2 2 2" xfId="36753"/>
    <cellStyle name="40% - Accent3 7 4 2 2 2 2" xfId="36754"/>
    <cellStyle name="40% - Accent3 7 4 2 2 3" xfId="36755"/>
    <cellStyle name="40% - Accent3 7 4 2 3" xfId="36756"/>
    <cellStyle name="40% - Accent3 7 4 2 3 2" xfId="36757"/>
    <cellStyle name="40% - Accent3 7 4 2 3 2 2" xfId="36758"/>
    <cellStyle name="40% - Accent3 7 4 2 3 3" xfId="36759"/>
    <cellStyle name="40% - Accent3 7 4 2 4" xfId="36760"/>
    <cellStyle name="40% - Accent3 7 4 2 4 2" xfId="36761"/>
    <cellStyle name="40% - Accent3 7 4 2 5" xfId="36762"/>
    <cellStyle name="40% - Accent3 7 4 2 6" xfId="36763"/>
    <cellStyle name="40% - Accent3 7 4 2 7" xfId="36764"/>
    <cellStyle name="40% - Accent3 7 4 2 8" xfId="36765"/>
    <cellStyle name="40% - Accent3 7 4 2 9" xfId="36766"/>
    <cellStyle name="40% - Accent3 7 4 2_PNF Disclosure Summary 063011" xfId="36767"/>
    <cellStyle name="40% - Accent3 7 4 3" xfId="36768"/>
    <cellStyle name="40% - Accent3 7 4 3 2" xfId="36769"/>
    <cellStyle name="40% - Accent3 7 4 3 2 2" xfId="36770"/>
    <cellStyle name="40% - Accent3 7 4 3 3" xfId="36771"/>
    <cellStyle name="40% - Accent3 7 4 4" xfId="36772"/>
    <cellStyle name="40% - Accent3 7 4 4 2" xfId="36773"/>
    <cellStyle name="40% - Accent3 7 4 4 2 2" xfId="36774"/>
    <cellStyle name="40% - Accent3 7 4 4 3" xfId="36775"/>
    <cellStyle name="40% - Accent3 7 4 5" xfId="36776"/>
    <cellStyle name="40% - Accent3 7 4 5 2" xfId="36777"/>
    <cellStyle name="40% - Accent3 7 4 6" xfId="36778"/>
    <cellStyle name="40% - Accent3 7 4 7" xfId="36779"/>
    <cellStyle name="40% - Accent3 7 4 8" xfId="36780"/>
    <cellStyle name="40% - Accent3 7 4 9" xfId="36781"/>
    <cellStyle name="40% - Accent3 7 4_PNF Disclosure Summary 063011" xfId="36782"/>
    <cellStyle name="40% - Accent3 7 5" xfId="36783"/>
    <cellStyle name="40% - Accent3 7 5 10" xfId="36784"/>
    <cellStyle name="40% - Accent3 7 5 11" xfId="36785"/>
    <cellStyle name="40% - Accent3 7 5 12" xfId="36786"/>
    <cellStyle name="40% - Accent3 7 5 13" xfId="36787"/>
    <cellStyle name="40% - Accent3 7 5 14" xfId="36788"/>
    <cellStyle name="40% - Accent3 7 5 15" xfId="36789"/>
    <cellStyle name="40% - Accent3 7 5 16" xfId="36790"/>
    <cellStyle name="40% - Accent3 7 5 2" xfId="36791"/>
    <cellStyle name="40% - Accent3 7 5 2 10" xfId="36792"/>
    <cellStyle name="40% - Accent3 7 5 2 11" xfId="36793"/>
    <cellStyle name="40% - Accent3 7 5 2 12" xfId="36794"/>
    <cellStyle name="40% - Accent3 7 5 2 13" xfId="36795"/>
    <cellStyle name="40% - Accent3 7 5 2 14" xfId="36796"/>
    <cellStyle name="40% - Accent3 7 5 2 15" xfId="36797"/>
    <cellStyle name="40% - Accent3 7 5 2 2" xfId="36798"/>
    <cellStyle name="40% - Accent3 7 5 2 2 2" xfId="36799"/>
    <cellStyle name="40% - Accent3 7 5 2 2 2 2" xfId="36800"/>
    <cellStyle name="40% - Accent3 7 5 2 2 3" xfId="36801"/>
    <cellStyle name="40% - Accent3 7 5 2 3" xfId="36802"/>
    <cellStyle name="40% - Accent3 7 5 2 3 2" xfId="36803"/>
    <cellStyle name="40% - Accent3 7 5 2 3 2 2" xfId="36804"/>
    <cellStyle name="40% - Accent3 7 5 2 3 3" xfId="36805"/>
    <cellStyle name="40% - Accent3 7 5 2 4" xfId="36806"/>
    <cellStyle name="40% - Accent3 7 5 2 4 2" xfId="36807"/>
    <cellStyle name="40% - Accent3 7 5 2 5" xfId="36808"/>
    <cellStyle name="40% - Accent3 7 5 2 6" xfId="36809"/>
    <cellStyle name="40% - Accent3 7 5 2 7" xfId="36810"/>
    <cellStyle name="40% - Accent3 7 5 2 8" xfId="36811"/>
    <cellStyle name="40% - Accent3 7 5 2 9" xfId="36812"/>
    <cellStyle name="40% - Accent3 7 5 2_PNF Disclosure Summary 063011" xfId="36813"/>
    <cellStyle name="40% - Accent3 7 5 3" xfId="36814"/>
    <cellStyle name="40% - Accent3 7 5 3 2" xfId="36815"/>
    <cellStyle name="40% - Accent3 7 5 3 2 2" xfId="36816"/>
    <cellStyle name="40% - Accent3 7 5 3 3" xfId="36817"/>
    <cellStyle name="40% - Accent3 7 5 4" xfId="36818"/>
    <cellStyle name="40% - Accent3 7 5 4 2" xfId="36819"/>
    <cellStyle name="40% - Accent3 7 5 4 2 2" xfId="36820"/>
    <cellStyle name="40% - Accent3 7 5 4 3" xfId="36821"/>
    <cellStyle name="40% - Accent3 7 5 5" xfId="36822"/>
    <cellStyle name="40% - Accent3 7 5 5 2" xfId="36823"/>
    <cellStyle name="40% - Accent3 7 5 6" xfId="36824"/>
    <cellStyle name="40% - Accent3 7 5 7" xfId="36825"/>
    <cellStyle name="40% - Accent3 7 5 8" xfId="36826"/>
    <cellStyle name="40% - Accent3 7 5 9" xfId="36827"/>
    <cellStyle name="40% - Accent3 7 5_PNF Disclosure Summary 063011" xfId="36828"/>
    <cellStyle name="40% - Accent3 7 6" xfId="36829"/>
    <cellStyle name="40% - Accent3 7 6 10" xfId="36830"/>
    <cellStyle name="40% - Accent3 7 6 11" xfId="36831"/>
    <cellStyle name="40% - Accent3 7 6 12" xfId="36832"/>
    <cellStyle name="40% - Accent3 7 6 13" xfId="36833"/>
    <cellStyle name="40% - Accent3 7 6 14" xfId="36834"/>
    <cellStyle name="40% - Accent3 7 6 15" xfId="36835"/>
    <cellStyle name="40% - Accent3 7 6 16" xfId="36836"/>
    <cellStyle name="40% - Accent3 7 6 2" xfId="36837"/>
    <cellStyle name="40% - Accent3 7 6 2 10" xfId="36838"/>
    <cellStyle name="40% - Accent3 7 6 2 11" xfId="36839"/>
    <cellStyle name="40% - Accent3 7 6 2 12" xfId="36840"/>
    <cellStyle name="40% - Accent3 7 6 2 13" xfId="36841"/>
    <cellStyle name="40% - Accent3 7 6 2 14" xfId="36842"/>
    <cellStyle name="40% - Accent3 7 6 2 15" xfId="36843"/>
    <cellStyle name="40% - Accent3 7 6 2 2" xfId="36844"/>
    <cellStyle name="40% - Accent3 7 6 2 2 2" xfId="36845"/>
    <cellStyle name="40% - Accent3 7 6 2 2 2 2" xfId="36846"/>
    <cellStyle name="40% - Accent3 7 6 2 2 3" xfId="36847"/>
    <cellStyle name="40% - Accent3 7 6 2 3" xfId="36848"/>
    <cellStyle name="40% - Accent3 7 6 2 3 2" xfId="36849"/>
    <cellStyle name="40% - Accent3 7 6 2 3 2 2" xfId="36850"/>
    <cellStyle name="40% - Accent3 7 6 2 3 3" xfId="36851"/>
    <cellStyle name="40% - Accent3 7 6 2 4" xfId="36852"/>
    <cellStyle name="40% - Accent3 7 6 2 4 2" xfId="36853"/>
    <cellStyle name="40% - Accent3 7 6 2 5" xfId="36854"/>
    <cellStyle name="40% - Accent3 7 6 2 6" xfId="36855"/>
    <cellStyle name="40% - Accent3 7 6 2 7" xfId="36856"/>
    <cellStyle name="40% - Accent3 7 6 2 8" xfId="36857"/>
    <cellStyle name="40% - Accent3 7 6 2 9" xfId="36858"/>
    <cellStyle name="40% - Accent3 7 6 2_PNF Disclosure Summary 063011" xfId="36859"/>
    <cellStyle name="40% - Accent3 7 6 3" xfId="36860"/>
    <cellStyle name="40% - Accent3 7 6 3 2" xfId="36861"/>
    <cellStyle name="40% - Accent3 7 6 3 2 2" xfId="36862"/>
    <cellStyle name="40% - Accent3 7 6 3 3" xfId="36863"/>
    <cellStyle name="40% - Accent3 7 6 4" xfId="36864"/>
    <cellStyle name="40% - Accent3 7 6 4 2" xfId="36865"/>
    <cellStyle name="40% - Accent3 7 6 4 2 2" xfId="36866"/>
    <cellStyle name="40% - Accent3 7 6 4 3" xfId="36867"/>
    <cellStyle name="40% - Accent3 7 6 5" xfId="36868"/>
    <cellStyle name="40% - Accent3 7 6 5 2" xfId="36869"/>
    <cellStyle name="40% - Accent3 7 6 6" xfId="36870"/>
    <cellStyle name="40% - Accent3 7 6 7" xfId="36871"/>
    <cellStyle name="40% - Accent3 7 6 8" xfId="36872"/>
    <cellStyle name="40% - Accent3 7 6 9" xfId="36873"/>
    <cellStyle name="40% - Accent3 7 6_PNF Disclosure Summary 063011" xfId="36874"/>
    <cellStyle name="40% - Accent3 7 7" xfId="36875"/>
    <cellStyle name="40% - Accent3 7 7 10" xfId="36876"/>
    <cellStyle name="40% - Accent3 7 7 11" xfId="36877"/>
    <cellStyle name="40% - Accent3 7 7 12" xfId="36878"/>
    <cellStyle name="40% - Accent3 7 7 13" xfId="36879"/>
    <cellStyle name="40% - Accent3 7 7 14" xfId="36880"/>
    <cellStyle name="40% - Accent3 7 7 15" xfId="36881"/>
    <cellStyle name="40% - Accent3 7 7 16" xfId="36882"/>
    <cellStyle name="40% - Accent3 7 7 2" xfId="36883"/>
    <cellStyle name="40% - Accent3 7 7 2 10" xfId="36884"/>
    <cellStyle name="40% - Accent3 7 7 2 11" xfId="36885"/>
    <cellStyle name="40% - Accent3 7 7 2 12" xfId="36886"/>
    <cellStyle name="40% - Accent3 7 7 2 13" xfId="36887"/>
    <cellStyle name="40% - Accent3 7 7 2 14" xfId="36888"/>
    <cellStyle name="40% - Accent3 7 7 2 15" xfId="36889"/>
    <cellStyle name="40% - Accent3 7 7 2 2" xfId="36890"/>
    <cellStyle name="40% - Accent3 7 7 2 2 2" xfId="36891"/>
    <cellStyle name="40% - Accent3 7 7 2 2 2 2" xfId="36892"/>
    <cellStyle name="40% - Accent3 7 7 2 2 3" xfId="36893"/>
    <cellStyle name="40% - Accent3 7 7 2 3" xfId="36894"/>
    <cellStyle name="40% - Accent3 7 7 2 3 2" xfId="36895"/>
    <cellStyle name="40% - Accent3 7 7 2 3 2 2" xfId="36896"/>
    <cellStyle name="40% - Accent3 7 7 2 3 3" xfId="36897"/>
    <cellStyle name="40% - Accent3 7 7 2 4" xfId="36898"/>
    <cellStyle name="40% - Accent3 7 7 2 4 2" xfId="36899"/>
    <cellStyle name="40% - Accent3 7 7 2 5" xfId="36900"/>
    <cellStyle name="40% - Accent3 7 7 2 6" xfId="36901"/>
    <cellStyle name="40% - Accent3 7 7 2 7" xfId="36902"/>
    <cellStyle name="40% - Accent3 7 7 2 8" xfId="36903"/>
    <cellStyle name="40% - Accent3 7 7 2 9" xfId="36904"/>
    <cellStyle name="40% - Accent3 7 7 2_PNF Disclosure Summary 063011" xfId="36905"/>
    <cellStyle name="40% - Accent3 7 7 3" xfId="36906"/>
    <cellStyle name="40% - Accent3 7 7 3 2" xfId="36907"/>
    <cellStyle name="40% - Accent3 7 7 3 2 2" xfId="36908"/>
    <cellStyle name="40% - Accent3 7 7 3 3" xfId="36909"/>
    <cellStyle name="40% - Accent3 7 7 4" xfId="36910"/>
    <cellStyle name="40% - Accent3 7 7 4 2" xfId="36911"/>
    <cellStyle name="40% - Accent3 7 7 4 2 2" xfId="36912"/>
    <cellStyle name="40% - Accent3 7 7 4 3" xfId="36913"/>
    <cellStyle name="40% - Accent3 7 7 5" xfId="36914"/>
    <cellStyle name="40% - Accent3 7 7 5 2" xfId="36915"/>
    <cellStyle name="40% - Accent3 7 7 6" xfId="36916"/>
    <cellStyle name="40% - Accent3 7 7 7" xfId="36917"/>
    <cellStyle name="40% - Accent3 7 7 8" xfId="36918"/>
    <cellStyle name="40% - Accent3 7 7 9" xfId="36919"/>
    <cellStyle name="40% - Accent3 7 7_PNF Disclosure Summary 063011" xfId="36920"/>
    <cellStyle name="40% - Accent3 7 8" xfId="36921"/>
    <cellStyle name="40% - Accent3 7 8 10" xfId="36922"/>
    <cellStyle name="40% - Accent3 7 8 11" xfId="36923"/>
    <cellStyle name="40% - Accent3 7 8 12" xfId="36924"/>
    <cellStyle name="40% - Accent3 7 8 13" xfId="36925"/>
    <cellStyle name="40% - Accent3 7 8 14" xfId="36926"/>
    <cellStyle name="40% - Accent3 7 8 15" xfId="36927"/>
    <cellStyle name="40% - Accent3 7 8 2" xfId="36928"/>
    <cellStyle name="40% - Accent3 7 8 2 2" xfId="36929"/>
    <cellStyle name="40% - Accent3 7 8 2 2 2" xfId="36930"/>
    <cellStyle name="40% - Accent3 7 8 2 3" xfId="36931"/>
    <cellStyle name="40% - Accent3 7 8 3" xfId="36932"/>
    <cellStyle name="40% - Accent3 7 8 3 2" xfId="36933"/>
    <cellStyle name="40% - Accent3 7 8 3 2 2" xfId="36934"/>
    <cellStyle name="40% - Accent3 7 8 3 3" xfId="36935"/>
    <cellStyle name="40% - Accent3 7 8 4" xfId="36936"/>
    <cellStyle name="40% - Accent3 7 8 4 2" xfId="36937"/>
    <cellStyle name="40% - Accent3 7 8 5" xfId="36938"/>
    <cellStyle name="40% - Accent3 7 8 6" xfId="36939"/>
    <cellStyle name="40% - Accent3 7 8 7" xfId="36940"/>
    <cellStyle name="40% - Accent3 7 8 8" xfId="36941"/>
    <cellStyle name="40% - Accent3 7 8 9" xfId="36942"/>
    <cellStyle name="40% - Accent3 7 8_PNF Disclosure Summary 063011" xfId="36943"/>
    <cellStyle name="40% - Accent3 7 9" xfId="36944"/>
    <cellStyle name="40% - Accent3 7 9 2" xfId="36945"/>
    <cellStyle name="40% - Accent3 7 9 2 2" xfId="36946"/>
    <cellStyle name="40% - Accent3 7 9 3" xfId="36947"/>
    <cellStyle name="40% - Accent3 7_PNF Disclosure Summary 063011" xfId="36948"/>
    <cellStyle name="40% - Accent3 8" xfId="36949"/>
    <cellStyle name="40% - Accent3 8 10" xfId="36950"/>
    <cellStyle name="40% - Accent3 8 10 2" xfId="36951"/>
    <cellStyle name="40% - Accent3 8 10 2 2" xfId="36952"/>
    <cellStyle name="40% - Accent3 8 10 3" xfId="36953"/>
    <cellStyle name="40% - Accent3 8 11" xfId="36954"/>
    <cellStyle name="40% - Accent3 8 11 2" xfId="36955"/>
    <cellStyle name="40% - Accent3 8 12" xfId="36956"/>
    <cellStyle name="40% - Accent3 8 13" xfId="36957"/>
    <cellStyle name="40% - Accent3 8 14" xfId="36958"/>
    <cellStyle name="40% - Accent3 8 15" xfId="36959"/>
    <cellStyle name="40% - Accent3 8 16" xfId="36960"/>
    <cellStyle name="40% - Accent3 8 17" xfId="36961"/>
    <cellStyle name="40% - Accent3 8 18" xfId="36962"/>
    <cellStyle name="40% - Accent3 8 19" xfId="36963"/>
    <cellStyle name="40% - Accent3 8 2" xfId="36964"/>
    <cellStyle name="40% - Accent3 8 2 10" xfId="36965"/>
    <cellStyle name="40% - Accent3 8 2 11" xfId="36966"/>
    <cellStyle name="40% - Accent3 8 2 12" xfId="36967"/>
    <cellStyle name="40% - Accent3 8 2 13" xfId="36968"/>
    <cellStyle name="40% - Accent3 8 2 14" xfId="36969"/>
    <cellStyle name="40% - Accent3 8 2 15" xfId="36970"/>
    <cellStyle name="40% - Accent3 8 2 16" xfId="36971"/>
    <cellStyle name="40% - Accent3 8 2 2" xfId="36972"/>
    <cellStyle name="40% - Accent3 8 2 2 10" xfId="36973"/>
    <cellStyle name="40% - Accent3 8 2 2 11" xfId="36974"/>
    <cellStyle name="40% - Accent3 8 2 2 12" xfId="36975"/>
    <cellStyle name="40% - Accent3 8 2 2 13" xfId="36976"/>
    <cellStyle name="40% - Accent3 8 2 2 14" xfId="36977"/>
    <cellStyle name="40% - Accent3 8 2 2 15" xfId="36978"/>
    <cellStyle name="40% - Accent3 8 2 2 2" xfId="36979"/>
    <cellStyle name="40% - Accent3 8 2 2 2 2" xfId="36980"/>
    <cellStyle name="40% - Accent3 8 2 2 2 2 2" xfId="36981"/>
    <cellStyle name="40% - Accent3 8 2 2 2 3" xfId="36982"/>
    <cellStyle name="40% - Accent3 8 2 2 3" xfId="36983"/>
    <cellStyle name="40% - Accent3 8 2 2 3 2" xfId="36984"/>
    <cellStyle name="40% - Accent3 8 2 2 3 2 2" xfId="36985"/>
    <cellStyle name="40% - Accent3 8 2 2 3 3" xfId="36986"/>
    <cellStyle name="40% - Accent3 8 2 2 4" xfId="36987"/>
    <cellStyle name="40% - Accent3 8 2 2 4 2" xfId="36988"/>
    <cellStyle name="40% - Accent3 8 2 2 5" xfId="36989"/>
    <cellStyle name="40% - Accent3 8 2 2 6" xfId="36990"/>
    <cellStyle name="40% - Accent3 8 2 2 7" xfId="36991"/>
    <cellStyle name="40% - Accent3 8 2 2 8" xfId="36992"/>
    <cellStyle name="40% - Accent3 8 2 2 9" xfId="36993"/>
    <cellStyle name="40% - Accent3 8 2 2_PNF Disclosure Summary 063011" xfId="36994"/>
    <cellStyle name="40% - Accent3 8 2 3" xfId="36995"/>
    <cellStyle name="40% - Accent3 8 2 3 2" xfId="36996"/>
    <cellStyle name="40% - Accent3 8 2 3 2 2" xfId="36997"/>
    <cellStyle name="40% - Accent3 8 2 3 3" xfId="36998"/>
    <cellStyle name="40% - Accent3 8 2 4" xfId="36999"/>
    <cellStyle name="40% - Accent3 8 2 4 2" xfId="37000"/>
    <cellStyle name="40% - Accent3 8 2 4 2 2" xfId="37001"/>
    <cellStyle name="40% - Accent3 8 2 4 3" xfId="37002"/>
    <cellStyle name="40% - Accent3 8 2 5" xfId="37003"/>
    <cellStyle name="40% - Accent3 8 2 5 2" xfId="37004"/>
    <cellStyle name="40% - Accent3 8 2 6" xfId="37005"/>
    <cellStyle name="40% - Accent3 8 2 7" xfId="37006"/>
    <cellStyle name="40% - Accent3 8 2 8" xfId="37007"/>
    <cellStyle name="40% - Accent3 8 2 9" xfId="37008"/>
    <cellStyle name="40% - Accent3 8 2_PNF Disclosure Summary 063011" xfId="37009"/>
    <cellStyle name="40% - Accent3 8 20" xfId="37010"/>
    <cellStyle name="40% - Accent3 8 21" xfId="37011"/>
    <cellStyle name="40% - Accent3 8 22" xfId="37012"/>
    <cellStyle name="40% - Accent3 8 3" xfId="37013"/>
    <cellStyle name="40% - Accent3 8 3 10" xfId="37014"/>
    <cellStyle name="40% - Accent3 8 3 11" xfId="37015"/>
    <cellStyle name="40% - Accent3 8 3 12" xfId="37016"/>
    <cellStyle name="40% - Accent3 8 3 13" xfId="37017"/>
    <cellStyle name="40% - Accent3 8 3 14" xfId="37018"/>
    <cellStyle name="40% - Accent3 8 3 15" xfId="37019"/>
    <cellStyle name="40% - Accent3 8 3 16" xfId="37020"/>
    <cellStyle name="40% - Accent3 8 3 2" xfId="37021"/>
    <cellStyle name="40% - Accent3 8 3 2 10" xfId="37022"/>
    <cellStyle name="40% - Accent3 8 3 2 11" xfId="37023"/>
    <cellStyle name="40% - Accent3 8 3 2 12" xfId="37024"/>
    <cellStyle name="40% - Accent3 8 3 2 13" xfId="37025"/>
    <cellStyle name="40% - Accent3 8 3 2 14" xfId="37026"/>
    <cellStyle name="40% - Accent3 8 3 2 15" xfId="37027"/>
    <cellStyle name="40% - Accent3 8 3 2 2" xfId="37028"/>
    <cellStyle name="40% - Accent3 8 3 2 2 2" xfId="37029"/>
    <cellStyle name="40% - Accent3 8 3 2 2 2 2" xfId="37030"/>
    <cellStyle name="40% - Accent3 8 3 2 2 3" xfId="37031"/>
    <cellStyle name="40% - Accent3 8 3 2 3" xfId="37032"/>
    <cellStyle name="40% - Accent3 8 3 2 3 2" xfId="37033"/>
    <cellStyle name="40% - Accent3 8 3 2 3 2 2" xfId="37034"/>
    <cellStyle name="40% - Accent3 8 3 2 3 3" xfId="37035"/>
    <cellStyle name="40% - Accent3 8 3 2 4" xfId="37036"/>
    <cellStyle name="40% - Accent3 8 3 2 4 2" xfId="37037"/>
    <cellStyle name="40% - Accent3 8 3 2 5" xfId="37038"/>
    <cellStyle name="40% - Accent3 8 3 2 6" xfId="37039"/>
    <cellStyle name="40% - Accent3 8 3 2 7" xfId="37040"/>
    <cellStyle name="40% - Accent3 8 3 2 8" xfId="37041"/>
    <cellStyle name="40% - Accent3 8 3 2 9" xfId="37042"/>
    <cellStyle name="40% - Accent3 8 3 2_PNF Disclosure Summary 063011" xfId="37043"/>
    <cellStyle name="40% - Accent3 8 3 3" xfId="37044"/>
    <cellStyle name="40% - Accent3 8 3 3 2" xfId="37045"/>
    <cellStyle name="40% - Accent3 8 3 3 2 2" xfId="37046"/>
    <cellStyle name="40% - Accent3 8 3 3 3" xfId="37047"/>
    <cellStyle name="40% - Accent3 8 3 4" xfId="37048"/>
    <cellStyle name="40% - Accent3 8 3 4 2" xfId="37049"/>
    <cellStyle name="40% - Accent3 8 3 4 2 2" xfId="37050"/>
    <cellStyle name="40% - Accent3 8 3 4 3" xfId="37051"/>
    <cellStyle name="40% - Accent3 8 3 5" xfId="37052"/>
    <cellStyle name="40% - Accent3 8 3 5 2" xfId="37053"/>
    <cellStyle name="40% - Accent3 8 3 6" xfId="37054"/>
    <cellStyle name="40% - Accent3 8 3 7" xfId="37055"/>
    <cellStyle name="40% - Accent3 8 3 8" xfId="37056"/>
    <cellStyle name="40% - Accent3 8 3 9" xfId="37057"/>
    <cellStyle name="40% - Accent3 8 3_PNF Disclosure Summary 063011" xfId="37058"/>
    <cellStyle name="40% - Accent3 8 4" xfId="37059"/>
    <cellStyle name="40% - Accent3 8 4 10" xfId="37060"/>
    <cellStyle name="40% - Accent3 8 4 11" xfId="37061"/>
    <cellStyle name="40% - Accent3 8 4 12" xfId="37062"/>
    <cellStyle name="40% - Accent3 8 4 13" xfId="37063"/>
    <cellStyle name="40% - Accent3 8 4 14" xfId="37064"/>
    <cellStyle name="40% - Accent3 8 4 15" xfId="37065"/>
    <cellStyle name="40% - Accent3 8 4 16" xfId="37066"/>
    <cellStyle name="40% - Accent3 8 4 2" xfId="37067"/>
    <cellStyle name="40% - Accent3 8 4 2 10" xfId="37068"/>
    <cellStyle name="40% - Accent3 8 4 2 11" xfId="37069"/>
    <cellStyle name="40% - Accent3 8 4 2 12" xfId="37070"/>
    <cellStyle name="40% - Accent3 8 4 2 13" xfId="37071"/>
    <cellStyle name="40% - Accent3 8 4 2 14" xfId="37072"/>
    <cellStyle name="40% - Accent3 8 4 2 15" xfId="37073"/>
    <cellStyle name="40% - Accent3 8 4 2 2" xfId="37074"/>
    <cellStyle name="40% - Accent3 8 4 2 2 2" xfId="37075"/>
    <cellStyle name="40% - Accent3 8 4 2 2 2 2" xfId="37076"/>
    <cellStyle name="40% - Accent3 8 4 2 2 3" xfId="37077"/>
    <cellStyle name="40% - Accent3 8 4 2 3" xfId="37078"/>
    <cellStyle name="40% - Accent3 8 4 2 3 2" xfId="37079"/>
    <cellStyle name="40% - Accent3 8 4 2 3 2 2" xfId="37080"/>
    <cellStyle name="40% - Accent3 8 4 2 3 3" xfId="37081"/>
    <cellStyle name="40% - Accent3 8 4 2 4" xfId="37082"/>
    <cellStyle name="40% - Accent3 8 4 2 4 2" xfId="37083"/>
    <cellStyle name="40% - Accent3 8 4 2 5" xfId="37084"/>
    <cellStyle name="40% - Accent3 8 4 2 6" xfId="37085"/>
    <cellStyle name="40% - Accent3 8 4 2 7" xfId="37086"/>
    <cellStyle name="40% - Accent3 8 4 2 8" xfId="37087"/>
    <cellStyle name="40% - Accent3 8 4 2 9" xfId="37088"/>
    <cellStyle name="40% - Accent3 8 4 2_PNF Disclosure Summary 063011" xfId="37089"/>
    <cellStyle name="40% - Accent3 8 4 3" xfId="37090"/>
    <cellStyle name="40% - Accent3 8 4 3 2" xfId="37091"/>
    <cellStyle name="40% - Accent3 8 4 3 2 2" xfId="37092"/>
    <cellStyle name="40% - Accent3 8 4 3 3" xfId="37093"/>
    <cellStyle name="40% - Accent3 8 4 4" xfId="37094"/>
    <cellStyle name="40% - Accent3 8 4 4 2" xfId="37095"/>
    <cellStyle name="40% - Accent3 8 4 4 2 2" xfId="37096"/>
    <cellStyle name="40% - Accent3 8 4 4 3" xfId="37097"/>
    <cellStyle name="40% - Accent3 8 4 5" xfId="37098"/>
    <cellStyle name="40% - Accent3 8 4 5 2" xfId="37099"/>
    <cellStyle name="40% - Accent3 8 4 6" xfId="37100"/>
    <cellStyle name="40% - Accent3 8 4 7" xfId="37101"/>
    <cellStyle name="40% - Accent3 8 4 8" xfId="37102"/>
    <cellStyle name="40% - Accent3 8 4 9" xfId="37103"/>
    <cellStyle name="40% - Accent3 8 4_PNF Disclosure Summary 063011" xfId="37104"/>
    <cellStyle name="40% - Accent3 8 5" xfId="37105"/>
    <cellStyle name="40% - Accent3 8 5 10" xfId="37106"/>
    <cellStyle name="40% - Accent3 8 5 11" xfId="37107"/>
    <cellStyle name="40% - Accent3 8 5 12" xfId="37108"/>
    <cellStyle name="40% - Accent3 8 5 13" xfId="37109"/>
    <cellStyle name="40% - Accent3 8 5 14" xfId="37110"/>
    <cellStyle name="40% - Accent3 8 5 15" xfId="37111"/>
    <cellStyle name="40% - Accent3 8 5 16" xfId="37112"/>
    <cellStyle name="40% - Accent3 8 5 2" xfId="37113"/>
    <cellStyle name="40% - Accent3 8 5 2 10" xfId="37114"/>
    <cellStyle name="40% - Accent3 8 5 2 11" xfId="37115"/>
    <cellStyle name="40% - Accent3 8 5 2 12" xfId="37116"/>
    <cellStyle name="40% - Accent3 8 5 2 13" xfId="37117"/>
    <cellStyle name="40% - Accent3 8 5 2 14" xfId="37118"/>
    <cellStyle name="40% - Accent3 8 5 2 15" xfId="37119"/>
    <cellStyle name="40% - Accent3 8 5 2 2" xfId="37120"/>
    <cellStyle name="40% - Accent3 8 5 2 2 2" xfId="37121"/>
    <cellStyle name="40% - Accent3 8 5 2 2 2 2" xfId="37122"/>
    <cellStyle name="40% - Accent3 8 5 2 2 3" xfId="37123"/>
    <cellStyle name="40% - Accent3 8 5 2 3" xfId="37124"/>
    <cellStyle name="40% - Accent3 8 5 2 3 2" xfId="37125"/>
    <cellStyle name="40% - Accent3 8 5 2 3 2 2" xfId="37126"/>
    <cellStyle name="40% - Accent3 8 5 2 3 3" xfId="37127"/>
    <cellStyle name="40% - Accent3 8 5 2 4" xfId="37128"/>
    <cellStyle name="40% - Accent3 8 5 2 4 2" xfId="37129"/>
    <cellStyle name="40% - Accent3 8 5 2 5" xfId="37130"/>
    <cellStyle name="40% - Accent3 8 5 2 6" xfId="37131"/>
    <cellStyle name="40% - Accent3 8 5 2 7" xfId="37132"/>
    <cellStyle name="40% - Accent3 8 5 2 8" xfId="37133"/>
    <cellStyle name="40% - Accent3 8 5 2 9" xfId="37134"/>
    <cellStyle name="40% - Accent3 8 5 2_PNF Disclosure Summary 063011" xfId="37135"/>
    <cellStyle name="40% - Accent3 8 5 3" xfId="37136"/>
    <cellStyle name="40% - Accent3 8 5 3 2" xfId="37137"/>
    <cellStyle name="40% - Accent3 8 5 3 2 2" xfId="37138"/>
    <cellStyle name="40% - Accent3 8 5 3 3" xfId="37139"/>
    <cellStyle name="40% - Accent3 8 5 4" xfId="37140"/>
    <cellStyle name="40% - Accent3 8 5 4 2" xfId="37141"/>
    <cellStyle name="40% - Accent3 8 5 4 2 2" xfId="37142"/>
    <cellStyle name="40% - Accent3 8 5 4 3" xfId="37143"/>
    <cellStyle name="40% - Accent3 8 5 5" xfId="37144"/>
    <cellStyle name="40% - Accent3 8 5 5 2" xfId="37145"/>
    <cellStyle name="40% - Accent3 8 5 6" xfId="37146"/>
    <cellStyle name="40% - Accent3 8 5 7" xfId="37147"/>
    <cellStyle name="40% - Accent3 8 5 8" xfId="37148"/>
    <cellStyle name="40% - Accent3 8 5 9" xfId="37149"/>
    <cellStyle name="40% - Accent3 8 5_PNF Disclosure Summary 063011" xfId="37150"/>
    <cellStyle name="40% - Accent3 8 6" xfId="37151"/>
    <cellStyle name="40% - Accent3 8 6 10" xfId="37152"/>
    <cellStyle name="40% - Accent3 8 6 11" xfId="37153"/>
    <cellStyle name="40% - Accent3 8 6 12" xfId="37154"/>
    <cellStyle name="40% - Accent3 8 6 13" xfId="37155"/>
    <cellStyle name="40% - Accent3 8 6 14" xfId="37156"/>
    <cellStyle name="40% - Accent3 8 6 15" xfId="37157"/>
    <cellStyle name="40% - Accent3 8 6 16" xfId="37158"/>
    <cellStyle name="40% - Accent3 8 6 2" xfId="37159"/>
    <cellStyle name="40% - Accent3 8 6 2 10" xfId="37160"/>
    <cellStyle name="40% - Accent3 8 6 2 11" xfId="37161"/>
    <cellStyle name="40% - Accent3 8 6 2 12" xfId="37162"/>
    <cellStyle name="40% - Accent3 8 6 2 13" xfId="37163"/>
    <cellStyle name="40% - Accent3 8 6 2 14" xfId="37164"/>
    <cellStyle name="40% - Accent3 8 6 2 15" xfId="37165"/>
    <cellStyle name="40% - Accent3 8 6 2 2" xfId="37166"/>
    <cellStyle name="40% - Accent3 8 6 2 2 2" xfId="37167"/>
    <cellStyle name="40% - Accent3 8 6 2 2 2 2" xfId="37168"/>
    <cellStyle name="40% - Accent3 8 6 2 2 3" xfId="37169"/>
    <cellStyle name="40% - Accent3 8 6 2 3" xfId="37170"/>
    <cellStyle name="40% - Accent3 8 6 2 3 2" xfId="37171"/>
    <cellStyle name="40% - Accent3 8 6 2 3 2 2" xfId="37172"/>
    <cellStyle name="40% - Accent3 8 6 2 3 3" xfId="37173"/>
    <cellStyle name="40% - Accent3 8 6 2 4" xfId="37174"/>
    <cellStyle name="40% - Accent3 8 6 2 4 2" xfId="37175"/>
    <cellStyle name="40% - Accent3 8 6 2 5" xfId="37176"/>
    <cellStyle name="40% - Accent3 8 6 2 6" xfId="37177"/>
    <cellStyle name="40% - Accent3 8 6 2 7" xfId="37178"/>
    <cellStyle name="40% - Accent3 8 6 2 8" xfId="37179"/>
    <cellStyle name="40% - Accent3 8 6 2 9" xfId="37180"/>
    <cellStyle name="40% - Accent3 8 6 2_PNF Disclosure Summary 063011" xfId="37181"/>
    <cellStyle name="40% - Accent3 8 6 3" xfId="37182"/>
    <cellStyle name="40% - Accent3 8 6 3 2" xfId="37183"/>
    <cellStyle name="40% - Accent3 8 6 3 2 2" xfId="37184"/>
    <cellStyle name="40% - Accent3 8 6 3 3" xfId="37185"/>
    <cellStyle name="40% - Accent3 8 6 4" xfId="37186"/>
    <cellStyle name="40% - Accent3 8 6 4 2" xfId="37187"/>
    <cellStyle name="40% - Accent3 8 6 4 2 2" xfId="37188"/>
    <cellStyle name="40% - Accent3 8 6 4 3" xfId="37189"/>
    <cellStyle name="40% - Accent3 8 6 5" xfId="37190"/>
    <cellStyle name="40% - Accent3 8 6 5 2" xfId="37191"/>
    <cellStyle name="40% - Accent3 8 6 6" xfId="37192"/>
    <cellStyle name="40% - Accent3 8 6 7" xfId="37193"/>
    <cellStyle name="40% - Accent3 8 6 8" xfId="37194"/>
    <cellStyle name="40% - Accent3 8 6 9" xfId="37195"/>
    <cellStyle name="40% - Accent3 8 6_PNF Disclosure Summary 063011" xfId="37196"/>
    <cellStyle name="40% - Accent3 8 7" xfId="37197"/>
    <cellStyle name="40% - Accent3 8 7 10" xfId="37198"/>
    <cellStyle name="40% - Accent3 8 7 11" xfId="37199"/>
    <cellStyle name="40% - Accent3 8 7 12" xfId="37200"/>
    <cellStyle name="40% - Accent3 8 7 13" xfId="37201"/>
    <cellStyle name="40% - Accent3 8 7 14" xfId="37202"/>
    <cellStyle name="40% - Accent3 8 7 15" xfId="37203"/>
    <cellStyle name="40% - Accent3 8 7 16" xfId="37204"/>
    <cellStyle name="40% - Accent3 8 7 2" xfId="37205"/>
    <cellStyle name="40% - Accent3 8 7 2 10" xfId="37206"/>
    <cellStyle name="40% - Accent3 8 7 2 11" xfId="37207"/>
    <cellStyle name="40% - Accent3 8 7 2 12" xfId="37208"/>
    <cellStyle name="40% - Accent3 8 7 2 13" xfId="37209"/>
    <cellStyle name="40% - Accent3 8 7 2 14" xfId="37210"/>
    <cellStyle name="40% - Accent3 8 7 2 15" xfId="37211"/>
    <cellStyle name="40% - Accent3 8 7 2 2" xfId="37212"/>
    <cellStyle name="40% - Accent3 8 7 2 2 2" xfId="37213"/>
    <cellStyle name="40% - Accent3 8 7 2 2 2 2" xfId="37214"/>
    <cellStyle name="40% - Accent3 8 7 2 2 3" xfId="37215"/>
    <cellStyle name="40% - Accent3 8 7 2 3" xfId="37216"/>
    <cellStyle name="40% - Accent3 8 7 2 3 2" xfId="37217"/>
    <cellStyle name="40% - Accent3 8 7 2 3 2 2" xfId="37218"/>
    <cellStyle name="40% - Accent3 8 7 2 3 3" xfId="37219"/>
    <cellStyle name="40% - Accent3 8 7 2 4" xfId="37220"/>
    <cellStyle name="40% - Accent3 8 7 2 4 2" xfId="37221"/>
    <cellStyle name="40% - Accent3 8 7 2 5" xfId="37222"/>
    <cellStyle name="40% - Accent3 8 7 2 6" xfId="37223"/>
    <cellStyle name="40% - Accent3 8 7 2 7" xfId="37224"/>
    <cellStyle name="40% - Accent3 8 7 2 8" xfId="37225"/>
    <cellStyle name="40% - Accent3 8 7 2 9" xfId="37226"/>
    <cellStyle name="40% - Accent3 8 7 2_PNF Disclosure Summary 063011" xfId="37227"/>
    <cellStyle name="40% - Accent3 8 7 3" xfId="37228"/>
    <cellStyle name="40% - Accent3 8 7 3 2" xfId="37229"/>
    <cellStyle name="40% - Accent3 8 7 3 2 2" xfId="37230"/>
    <cellStyle name="40% - Accent3 8 7 3 3" xfId="37231"/>
    <cellStyle name="40% - Accent3 8 7 4" xfId="37232"/>
    <cellStyle name="40% - Accent3 8 7 4 2" xfId="37233"/>
    <cellStyle name="40% - Accent3 8 7 4 2 2" xfId="37234"/>
    <cellStyle name="40% - Accent3 8 7 4 3" xfId="37235"/>
    <cellStyle name="40% - Accent3 8 7 5" xfId="37236"/>
    <cellStyle name="40% - Accent3 8 7 5 2" xfId="37237"/>
    <cellStyle name="40% - Accent3 8 7 6" xfId="37238"/>
    <cellStyle name="40% - Accent3 8 7 7" xfId="37239"/>
    <cellStyle name="40% - Accent3 8 7 8" xfId="37240"/>
    <cellStyle name="40% - Accent3 8 7 9" xfId="37241"/>
    <cellStyle name="40% - Accent3 8 7_PNF Disclosure Summary 063011" xfId="37242"/>
    <cellStyle name="40% - Accent3 8 8" xfId="37243"/>
    <cellStyle name="40% - Accent3 8 8 10" xfId="37244"/>
    <cellStyle name="40% - Accent3 8 8 11" xfId="37245"/>
    <cellStyle name="40% - Accent3 8 8 12" xfId="37246"/>
    <cellStyle name="40% - Accent3 8 8 13" xfId="37247"/>
    <cellStyle name="40% - Accent3 8 8 14" xfId="37248"/>
    <cellStyle name="40% - Accent3 8 8 15" xfId="37249"/>
    <cellStyle name="40% - Accent3 8 8 2" xfId="37250"/>
    <cellStyle name="40% - Accent3 8 8 2 2" xfId="37251"/>
    <cellStyle name="40% - Accent3 8 8 2 2 2" xfId="37252"/>
    <cellStyle name="40% - Accent3 8 8 2 3" xfId="37253"/>
    <cellStyle name="40% - Accent3 8 8 3" xfId="37254"/>
    <cellStyle name="40% - Accent3 8 8 3 2" xfId="37255"/>
    <cellStyle name="40% - Accent3 8 8 3 2 2" xfId="37256"/>
    <cellStyle name="40% - Accent3 8 8 3 3" xfId="37257"/>
    <cellStyle name="40% - Accent3 8 8 4" xfId="37258"/>
    <cellStyle name="40% - Accent3 8 8 4 2" xfId="37259"/>
    <cellStyle name="40% - Accent3 8 8 5" xfId="37260"/>
    <cellStyle name="40% - Accent3 8 8 6" xfId="37261"/>
    <cellStyle name="40% - Accent3 8 8 7" xfId="37262"/>
    <cellStyle name="40% - Accent3 8 8 8" xfId="37263"/>
    <cellStyle name="40% - Accent3 8 8 9" xfId="37264"/>
    <cellStyle name="40% - Accent3 8 8_PNF Disclosure Summary 063011" xfId="37265"/>
    <cellStyle name="40% - Accent3 8 9" xfId="37266"/>
    <cellStyle name="40% - Accent3 8 9 2" xfId="37267"/>
    <cellStyle name="40% - Accent3 8 9 2 2" xfId="37268"/>
    <cellStyle name="40% - Accent3 8 9 3" xfId="37269"/>
    <cellStyle name="40% - Accent3 8_PNF Disclosure Summary 063011" xfId="37270"/>
    <cellStyle name="40% - Accent3 9" xfId="37271"/>
    <cellStyle name="40% - Accent3 9 10" xfId="37272"/>
    <cellStyle name="40% - Accent3 9 10 2" xfId="37273"/>
    <cellStyle name="40% - Accent3 9 10 2 2" xfId="37274"/>
    <cellStyle name="40% - Accent3 9 10 3" xfId="37275"/>
    <cellStyle name="40% - Accent3 9 11" xfId="37276"/>
    <cellStyle name="40% - Accent3 9 11 2" xfId="37277"/>
    <cellStyle name="40% - Accent3 9 12" xfId="37278"/>
    <cellStyle name="40% - Accent3 9 13" xfId="37279"/>
    <cellStyle name="40% - Accent3 9 14" xfId="37280"/>
    <cellStyle name="40% - Accent3 9 15" xfId="37281"/>
    <cellStyle name="40% - Accent3 9 16" xfId="37282"/>
    <cellStyle name="40% - Accent3 9 17" xfId="37283"/>
    <cellStyle name="40% - Accent3 9 18" xfId="37284"/>
    <cellStyle name="40% - Accent3 9 19" xfId="37285"/>
    <cellStyle name="40% - Accent3 9 2" xfId="37286"/>
    <cellStyle name="40% - Accent3 9 2 10" xfId="37287"/>
    <cellStyle name="40% - Accent3 9 2 11" xfId="37288"/>
    <cellStyle name="40% - Accent3 9 2 12" xfId="37289"/>
    <cellStyle name="40% - Accent3 9 2 13" xfId="37290"/>
    <cellStyle name="40% - Accent3 9 2 14" xfId="37291"/>
    <cellStyle name="40% - Accent3 9 2 15" xfId="37292"/>
    <cellStyle name="40% - Accent3 9 2 16" xfId="37293"/>
    <cellStyle name="40% - Accent3 9 2 2" xfId="37294"/>
    <cellStyle name="40% - Accent3 9 2 2 10" xfId="37295"/>
    <cellStyle name="40% - Accent3 9 2 2 11" xfId="37296"/>
    <cellStyle name="40% - Accent3 9 2 2 12" xfId="37297"/>
    <cellStyle name="40% - Accent3 9 2 2 13" xfId="37298"/>
    <cellStyle name="40% - Accent3 9 2 2 14" xfId="37299"/>
    <cellStyle name="40% - Accent3 9 2 2 15" xfId="37300"/>
    <cellStyle name="40% - Accent3 9 2 2 2" xfId="37301"/>
    <cellStyle name="40% - Accent3 9 2 2 2 2" xfId="37302"/>
    <cellStyle name="40% - Accent3 9 2 2 2 2 2" xfId="37303"/>
    <cellStyle name="40% - Accent3 9 2 2 2 3" xfId="37304"/>
    <cellStyle name="40% - Accent3 9 2 2 3" xfId="37305"/>
    <cellStyle name="40% - Accent3 9 2 2 3 2" xfId="37306"/>
    <cellStyle name="40% - Accent3 9 2 2 3 2 2" xfId="37307"/>
    <cellStyle name="40% - Accent3 9 2 2 3 3" xfId="37308"/>
    <cellStyle name="40% - Accent3 9 2 2 4" xfId="37309"/>
    <cellStyle name="40% - Accent3 9 2 2 4 2" xfId="37310"/>
    <cellStyle name="40% - Accent3 9 2 2 5" xfId="37311"/>
    <cellStyle name="40% - Accent3 9 2 2 6" xfId="37312"/>
    <cellStyle name="40% - Accent3 9 2 2 7" xfId="37313"/>
    <cellStyle name="40% - Accent3 9 2 2 8" xfId="37314"/>
    <cellStyle name="40% - Accent3 9 2 2 9" xfId="37315"/>
    <cellStyle name="40% - Accent3 9 2 2_PNF Disclosure Summary 063011" xfId="37316"/>
    <cellStyle name="40% - Accent3 9 2 3" xfId="37317"/>
    <cellStyle name="40% - Accent3 9 2 3 2" xfId="37318"/>
    <cellStyle name="40% - Accent3 9 2 3 2 2" xfId="37319"/>
    <cellStyle name="40% - Accent3 9 2 3 3" xfId="37320"/>
    <cellStyle name="40% - Accent3 9 2 4" xfId="37321"/>
    <cellStyle name="40% - Accent3 9 2 4 2" xfId="37322"/>
    <cellStyle name="40% - Accent3 9 2 4 2 2" xfId="37323"/>
    <cellStyle name="40% - Accent3 9 2 4 3" xfId="37324"/>
    <cellStyle name="40% - Accent3 9 2 5" xfId="37325"/>
    <cellStyle name="40% - Accent3 9 2 5 2" xfId="37326"/>
    <cellStyle name="40% - Accent3 9 2 6" xfId="37327"/>
    <cellStyle name="40% - Accent3 9 2 7" xfId="37328"/>
    <cellStyle name="40% - Accent3 9 2 8" xfId="37329"/>
    <cellStyle name="40% - Accent3 9 2 9" xfId="37330"/>
    <cellStyle name="40% - Accent3 9 2_PNF Disclosure Summary 063011" xfId="37331"/>
    <cellStyle name="40% - Accent3 9 20" xfId="37332"/>
    <cellStyle name="40% - Accent3 9 21" xfId="37333"/>
    <cellStyle name="40% - Accent3 9 22" xfId="37334"/>
    <cellStyle name="40% - Accent3 9 3" xfId="37335"/>
    <cellStyle name="40% - Accent3 9 3 10" xfId="37336"/>
    <cellStyle name="40% - Accent3 9 3 11" xfId="37337"/>
    <cellStyle name="40% - Accent3 9 3 12" xfId="37338"/>
    <cellStyle name="40% - Accent3 9 3 13" xfId="37339"/>
    <cellStyle name="40% - Accent3 9 3 14" xfId="37340"/>
    <cellStyle name="40% - Accent3 9 3 15" xfId="37341"/>
    <cellStyle name="40% - Accent3 9 3 16" xfId="37342"/>
    <cellStyle name="40% - Accent3 9 3 2" xfId="37343"/>
    <cellStyle name="40% - Accent3 9 3 2 10" xfId="37344"/>
    <cellStyle name="40% - Accent3 9 3 2 11" xfId="37345"/>
    <cellStyle name="40% - Accent3 9 3 2 12" xfId="37346"/>
    <cellStyle name="40% - Accent3 9 3 2 13" xfId="37347"/>
    <cellStyle name="40% - Accent3 9 3 2 14" xfId="37348"/>
    <cellStyle name="40% - Accent3 9 3 2 15" xfId="37349"/>
    <cellStyle name="40% - Accent3 9 3 2 2" xfId="37350"/>
    <cellStyle name="40% - Accent3 9 3 2 2 2" xfId="37351"/>
    <cellStyle name="40% - Accent3 9 3 2 2 2 2" xfId="37352"/>
    <cellStyle name="40% - Accent3 9 3 2 2 3" xfId="37353"/>
    <cellStyle name="40% - Accent3 9 3 2 3" xfId="37354"/>
    <cellStyle name="40% - Accent3 9 3 2 3 2" xfId="37355"/>
    <cellStyle name="40% - Accent3 9 3 2 3 2 2" xfId="37356"/>
    <cellStyle name="40% - Accent3 9 3 2 3 3" xfId="37357"/>
    <cellStyle name="40% - Accent3 9 3 2 4" xfId="37358"/>
    <cellStyle name="40% - Accent3 9 3 2 4 2" xfId="37359"/>
    <cellStyle name="40% - Accent3 9 3 2 5" xfId="37360"/>
    <cellStyle name="40% - Accent3 9 3 2 6" xfId="37361"/>
    <cellStyle name="40% - Accent3 9 3 2 7" xfId="37362"/>
    <cellStyle name="40% - Accent3 9 3 2 8" xfId="37363"/>
    <cellStyle name="40% - Accent3 9 3 2 9" xfId="37364"/>
    <cellStyle name="40% - Accent3 9 3 2_PNF Disclosure Summary 063011" xfId="37365"/>
    <cellStyle name="40% - Accent3 9 3 3" xfId="37366"/>
    <cellStyle name="40% - Accent3 9 3 3 2" xfId="37367"/>
    <cellStyle name="40% - Accent3 9 3 3 2 2" xfId="37368"/>
    <cellStyle name="40% - Accent3 9 3 3 3" xfId="37369"/>
    <cellStyle name="40% - Accent3 9 3 4" xfId="37370"/>
    <cellStyle name="40% - Accent3 9 3 4 2" xfId="37371"/>
    <cellStyle name="40% - Accent3 9 3 4 2 2" xfId="37372"/>
    <cellStyle name="40% - Accent3 9 3 4 3" xfId="37373"/>
    <cellStyle name="40% - Accent3 9 3 5" xfId="37374"/>
    <cellStyle name="40% - Accent3 9 3 5 2" xfId="37375"/>
    <cellStyle name="40% - Accent3 9 3 6" xfId="37376"/>
    <cellStyle name="40% - Accent3 9 3 7" xfId="37377"/>
    <cellStyle name="40% - Accent3 9 3 8" xfId="37378"/>
    <cellStyle name="40% - Accent3 9 3 9" xfId="37379"/>
    <cellStyle name="40% - Accent3 9 3_PNF Disclosure Summary 063011" xfId="37380"/>
    <cellStyle name="40% - Accent3 9 4" xfId="37381"/>
    <cellStyle name="40% - Accent3 9 4 10" xfId="37382"/>
    <cellStyle name="40% - Accent3 9 4 11" xfId="37383"/>
    <cellStyle name="40% - Accent3 9 4 12" xfId="37384"/>
    <cellStyle name="40% - Accent3 9 4 13" xfId="37385"/>
    <cellStyle name="40% - Accent3 9 4 14" xfId="37386"/>
    <cellStyle name="40% - Accent3 9 4 15" xfId="37387"/>
    <cellStyle name="40% - Accent3 9 4 16" xfId="37388"/>
    <cellStyle name="40% - Accent3 9 4 2" xfId="37389"/>
    <cellStyle name="40% - Accent3 9 4 2 10" xfId="37390"/>
    <cellStyle name="40% - Accent3 9 4 2 11" xfId="37391"/>
    <cellStyle name="40% - Accent3 9 4 2 12" xfId="37392"/>
    <cellStyle name="40% - Accent3 9 4 2 13" xfId="37393"/>
    <cellStyle name="40% - Accent3 9 4 2 14" xfId="37394"/>
    <cellStyle name="40% - Accent3 9 4 2 15" xfId="37395"/>
    <cellStyle name="40% - Accent3 9 4 2 2" xfId="37396"/>
    <cellStyle name="40% - Accent3 9 4 2 2 2" xfId="37397"/>
    <cellStyle name="40% - Accent3 9 4 2 2 2 2" xfId="37398"/>
    <cellStyle name="40% - Accent3 9 4 2 2 3" xfId="37399"/>
    <cellStyle name="40% - Accent3 9 4 2 3" xfId="37400"/>
    <cellStyle name="40% - Accent3 9 4 2 3 2" xfId="37401"/>
    <cellStyle name="40% - Accent3 9 4 2 3 2 2" xfId="37402"/>
    <cellStyle name="40% - Accent3 9 4 2 3 3" xfId="37403"/>
    <cellStyle name="40% - Accent3 9 4 2 4" xfId="37404"/>
    <cellStyle name="40% - Accent3 9 4 2 4 2" xfId="37405"/>
    <cellStyle name="40% - Accent3 9 4 2 5" xfId="37406"/>
    <cellStyle name="40% - Accent3 9 4 2 6" xfId="37407"/>
    <cellStyle name="40% - Accent3 9 4 2 7" xfId="37408"/>
    <cellStyle name="40% - Accent3 9 4 2 8" xfId="37409"/>
    <cellStyle name="40% - Accent3 9 4 2 9" xfId="37410"/>
    <cellStyle name="40% - Accent3 9 4 2_PNF Disclosure Summary 063011" xfId="37411"/>
    <cellStyle name="40% - Accent3 9 4 3" xfId="37412"/>
    <cellStyle name="40% - Accent3 9 4 3 2" xfId="37413"/>
    <cellStyle name="40% - Accent3 9 4 3 2 2" xfId="37414"/>
    <cellStyle name="40% - Accent3 9 4 3 3" xfId="37415"/>
    <cellStyle name="40% - Accent3 9 4 4" xfId="37416"/>
    <cellStyle name="40% - Accent3 9 4 4 2" xfId="37417"/>
    <cellStyle name="40% - Accent3 9 4 4 2 2" xfId="37418"/>
    <cellStyle name="40% - Accent3 9 4 4 3" xfId="37419"/>
    <cellStyle name="40% - Accent3 9 4 5" xfId="37420"/>
    <cellStyle name="40% - Accent3 9 4 5 2" xfId="37421"/>
    <cellStyle name="40% - Accent3 9 4 6" xfId="37422"/>
    <cellStyle name="40% - Accent3 9 4 7" xfId="37423"/>
    <cellStyle name="40% - Accent3 9 4 8" xfId="37424"/>
    <cellStyle name="40% - Accent3 9 4 9" xfId="37425"/>
    <cellStyle name="40% - Accent3 9 4_PNF Disclosure Summary 063011" xfId="37426"/>
    <cellStyle name="40% - Accent3 9 5" xfId="37427"/>
    <cellStyle name="40% - Accent3 9 5 10" xfId="37428"/>
    <cellStyle name="40% - Accent3 9 5 11" xfId="37429"/>
    <cellStyle name="40% - Accent3 9 5 12" xfId="37430"/>
    <cellStyle name="40% - Accent3 9 5 13" xfId="37431"/>
    <cellStyle name="40% - Accent3 9 5 14" xfId="37432"/>
    <cellStyle name="40% - Accent3 9 5 15" xfId="37433"/>
    <cellStyle name="40% - Accent3 9 5 16" xfId="37434"/>
    <cellStyle name="40% - Accent3 9 5 2" xfId="37435"/>
    <cellStyle name="40% - Accent3 9 5 2 10" xfId="37436"/>
    <cellStyle name="40% - Accent3 9 5 2 11" xfId="37437"/>
    <cellStyle name="40% - Accent3 9 5 2 12" xfId="37438"/>
    <cellStyle name="40% - Accent3 9 5 2 13" xfId="37439"/>
    <cellStyle name="40% - Accent3 9 5 2 14" xfId="37440"/>
    <cellStyle name="40% - Accent3 9 5 2 15" xfId="37441"/>
    <cellStyle name="40% - Accent3 9 5 2 2" xfId="37442"/>
    <cellStyle name="40% - Accent3 9 5 2 2 2" xfId="37443"/>
    <cellStyle name="40% - Accent3 9 5 2 2 2 2" xfId="37444"/>
    <cellStyle name="40% - Accent3 9 5 2 2 3" xfId="37445"/>
    <cellStyle name="40% - Accent3 9 5 2 3" xfId="37446"/>
    <cellStyle name="40% - Accent3 9 5 2 3 2" xfId="37447"/>
    <cellStyle name="40% - Accent3 9 5 2 3 2 2" xfId="37448"/>
    <cellStyle name="40% - Accent3 9 5 2 3 3" xfId="37449"/>
    <cellStyle name="40% - Accent3 9 5 2 4" xfId="37450"/>
    <cellStyle name="40% - Accent3 9 5 2 4 2" xfId="37451"/>
    <cellStyle name="40% - Accent3 9 5 2 5" xfId="37452"/>
    <cellStyle name="40% - Accent3 9 5 2 6" xfId="37453"/>
    <cellStyle name="40% - Accent3 9 5 2 7" xfId="37454"/>
    <cellStyle name="40% - Accent3 9 5 2 8" xfId="37455"/>
    <cellStyle name="40% - Accent3 9 5 2 9" xfId="37456"/>
    <cellStyle name="40% - Accent3 9 5 2_PNF Disclosure Summary 063011" xfId="37457"/>
    <cellStyle name="40% - Accent3 9 5 3" xfId="37458"/>
    <cellStyle name="40% - Accent3 9 5 3 2" xfId="37459"/>
    <cellStyle name="40% - Accent3 9 5 3 2 2" xfId="37460"/>
    <cellStyle name="40% - Accent3 9 5 3 3" xfId="37461"/>
    <cellStyle name="40% - Accent3 9 5 4" xfId="37462"/>
    <cellStyle name="40% - Accent3 9 5 4 2" xfId="37463"/>
    <cellStyle name="40% - Accent3 9 5 4 2 2" xfId="37464"/>
    <cellStyle name="40% - Accent3 9 5 4 3" xfId="37465"/>
    <cellStyle name="40% - Accent3 9 5 5" xfId="37466"/>
    <cellStyle name="40% - Accent3 9 5 5 2" xfId="37467"/>
    <cellStyle name="40% - Accent3 9 5 6" xfId="37468"/>
    <cellStyle name="40% - Accent3 9 5 7" xfId="37469"/>
    <cellStyle name="40% - Accent3 9 5 8" xfId="37470"/>
    <cellStyle name="40% - Accent3 9 5 9" xfId="37471"/>
    <cellStyle name="40% - Accent3 9 5_PNF Disclosure Summary 063011" xfId="37472"/>
    <cellStyle name="40% - Accent3 9 6" xfId="37473"/>
    <cellStyle name="40% - Accent3 9 6 10" xfId="37474"/>
    <cellStyle name="40% - Accent3 9 6 11" xfId="37475"/>
    <cellStyle name="40% - Accent3 9 6 12" xfId="37476"/>
    <cellStyle name="40% - Accent3 9 6 13" xfId="37477"/>
    <cellStyle name="40% - Accent3 9 6 14" xfId="37478"/>
    <cellStyle name="40% - Accent3 9 6 15" xfId="37479"/>
    <cellStyle name="40% - Accent3 9 6 16" xfId="37480"/>
    <cellStyle name="40% - Accent3 9 6 2" xfId="37481"/>
    <cellStyle name="40% - Accent3 9 6 2 10" xfId="37482"/>
    <cellStyle name="40% - Accent3 9 6 2 11" xfId="37483"/>
    <cellStyle name="40% - Accent3 9 6 2 12" xfId="37484"/>
    <cellStyle name="40% - Accent3 9 6 2 13" xfId="37485"/>
    <cellStyle name="40% - Accent3 9 6 2 14" xfId="37486"/>
    <cellStyle name="40% - Accent3 9 6 2 15" xfId="37487"/>
    <cellStyle name="40% - Accent3 9 6 2 2" xfId="37488"/>
    <cellStyle name="40% - Accent3 9 6 2 2 2" xfId="37489"/>
    <cellStyle name="40% - Accent3 9 6 2 2 2 2" xfId="37490"/>
    <cellStyle name="40% - Accent3 9 6 2 2 3" xfId="37491"/>
    <cellStyle name="40% - Accent3 9 6 2 3" xfId="37492"/>
    <cellStyle name="40% - Accent3 9 6 2 3 2" xfId="37493"/>
    <cellStyle name="40% - Accent3 9 6 2 3 2 2" xfId="37494"/>
    <cellStyle name="40% - Accent3 9 6 2 3 3" xfId="37495"/>
    <cellStyle name="40% - Accent3 9 6 2 4" xfId="37496"/>
    <cellStyle name="40% - Accent3 9 6 2 4 2" xfId="37497"/>
    <cellStyle name="40% - Accent3 9 6 2 5" xfId="37498"/>
    <cellStyle name="40% - Accent3 9 6 2 6" xfId="37499"/>
    <cellStyle name="40% - Accent3 9 6 2 7" xfId="37500"/>
    <cellStyle name="40% - Accent3 9 6 2 8" xfId="37501"/>
    <cellStyle name="40% - Accent3 9 6 2 9" xfId="37502"/>
    <cellStyle name="40% - Accent3 9 6 2_PNF Disclosure Summary 063011" xfId="37503"/>
    <cellStyle name="40% - Accent3 9 6 3" xfId="37504"/>
    <cellStyle name="40% - Accent3 9 6 3 2" xfId="37505"/>
    <cellStyle name="40% - Accent3 9 6 3 2 2" xfId="37506"/>
    <cellStyle name="40% - Accent3 9 6 3 3" xfId="37507"/>
    <cellStyle name="40% - Accent3 9 6 4" xfId="37508"/>
    <cellStyle name="40% - Accent3 9 6 4 2" xfId="37509"/>
    <cellStyle name="40% - Accent3 9 6 4 2 2" xfId="37510"/>
    <cellStyle name="40% - Accent3 9 6 4 3" xfId="37511"/>
    <cellStyle name="40% - Accent3 9 6 5" xfId="37512"/>
    <cellStyle name="40% - Accent3 9 6 5 2" xfId="37513"/>
    <cellStyle name="40% - Accent3 9 6 6" xfId="37514"/>
    <cellStyle name="40% - Accent3 9 6 7" xfId="37515"/>
    <cellStyle name="40% - Accent3 9 6 8" xfId="37516"/>
    <cellStyle name="40% - Accent3 9 6 9" xfId="37517"/>
    <cellStyle name="40% - Accent3 9 6_PNF Disclosure Summary 063011" xfId="37518"/>
    <cellStyle name="40% - Accent3 9 7" xfId="37519"/>
    <cellStyle name="40% - Accent3 9 7 10" xfId="37520"/>
    <cellStyle name="40% - Accent3 9 7 11" xfId="37521"/>
    <cellStyle name="40% - Accent3 9 7 12" xfId="37522"/>
    <cellStyle name="40% - Accent3 9 7 13" xfId="37523"/>
    <cellStyle name="40% - Accent3 9 7 14" xfId="37524"/>
    <cellStyle name="40% - Accent3 9 7 15" xfId="37525"/>
    <cellStyle name="40% - Accent3 9 7 16" xfId="37526"/>
    <cellStyle name="40% - Accent3 9 7 2" xfId="37527"/>
    <cellStyle name="40% - Accent3 9 7 2 10" xfId="37528"/>
    <cellStyle name="40% - Accent3 9 7 2 11" xfId="37529"/>
    <cellStyle name="40% - Accent3 9 7 2 12" xfId="37530"/>
    <cellStyle name="40% - Accent3 9 7 2 13" xfId="37531"/>
    <cellStyle name="40% - Accent3 9 7 2 14" xfId="37532"/>
    <cellStyle name="40% - Accent3 9 7 2 15" xfId="37533"/>
    <cellStyle name="40% - Accent3 9 7 2 2" xfId="37534"/>
    <cellStyle name="40% - Accent3 9 7 2 2 2" xfId="37535"/>
    <cellStyle name="40% - Accent3 9 7 2 2 2 2" xfId="37536"/>
    <cellStyle name="40% - Accent3 9 7 2 2 3" xfId="37537"/>
    <cellStyle name="40% - Accent3 9 7 2 3" xfId="37538"/>
    <cellStyle name="40% - Accent3 9 7 2 3 2" xfId="37539"/>
    <cellStyle name="40% - Accent3 9 7 2 3 2 2" xfId="37540"/>
    <cellStyle name="40% - Accent3 9 7 2 3 3" xfId="37541"/>
    <cellStyle name="40% - Accent3 9 7 2 4" xfId="37542"/>
    <cellStyle name="40% - Accent3 9 7 2 4 2" xfId="37543"/>
    <cellStyle name="40% - Accent3 9 7 2 5" xfId="37544"/>
    <cellStyle name="40% - Accent3 9 7 2 6" xfId="37545"/>
    <cellStyle name="40% - Accent3 9 7 2 7" xfId="37546"/>
    <cellStyle name="40% - Accent3 9 7 2 8" xfId="37547"/>
    <cellStyle name="40% - Accent3 9 7 2 9" xfId="37548"/>
    <cellStyle name="40% - Accent3 9 7 2_PNF Disclosure Summary 063011" xfId="37549"/>
    <cellStyle name="40% - Accent3 9 7 3" xfId="37550"/>
    <cellStyle name="40% - Accent3 9 7 3 2" xfId="37551"/>
    <cellStyle name="40% - Accent3 9 7 3 2 2" xfId="37552"/>
    <cellStyle name="40% - Accent3 9 7 3 3" xfId="37553"/>
    <cellStyle name="40% - Accent3 9 7 4" xfId="37554"/>
    <cellStyle name="40% - Accent3 9 7 4 2" xfId="37555"/>
    <cellStyle name="40% - Accent3 9 7 4 2 2" xfId="37556"/>
    <cellStyle name="40% - Accent3 9 7 4 3" xfId="37557"/>
    <cellStyle name="40% - Accent3 9 7 5" xfId="37558"/>
    <cellStyle name="40% - Accent3 9 7 5 2" xfId="37559"/>
    <cellStyle name="40% - Accent3 9 7 6" xfId="37560"/>
    <cellStyle name="40% - Accent3 9 7 7" xfId="37561"/>
    <cellStyle name="40% - Accent3 9 7 8" xfId="37562"/>
    <cellStyle name="40% - Accent3 9 7 9" xfId="37563"/>
    <cellStyle name="40% - Accent3 9 7_PNF Disclosure Summary 063011" xfId="37564"/>
    <cellStyle name="40% - Accent3 9 8" xfId="37565"/>
    <cellStyle name="40% - Accent3 9 8 10" xfId="37566"/>
    <cellStyle name="40% - Accent3 9 8 11" xfId="37567"/>
    <cellStyle name="40% - Accent3 9 8 12" xfId="37568"/>
    <cellStyle name="40% - Accent3 9 8 13" xfId="37569"/>
    <cellStyle name="40% - Accent3 9 8 14" xfId="37570"/>
    <cellStyle name="40% - Accent3 9 8 15" xfId="37571"/>
    <cellStyle name="40% - Accent3 9 8 2" xfId="37572"/>
    <cellStyle name="40% - Accent3 9 8 2 2" xfId="37573"/>
    <cellStyle name="40% - Accent3 9 8 2 2 2" xfId="37574"/>
    <cellStyle name="40% - Accent3 9 8 2 3" xfId="37575"/>
    <cellStyle name="40% - Accent3 9 8 3" xfId="37576"/>
    <cellStyle name="40% - Accent3 9 8 3 2" xfId="37577"/>
    <cellStyle name="40% - Accent3 9 8 3 2 2" xfId="37578"/>
    <cellStyle name="40% - Accent3 9 8 3 3" xfId="37579"/>
    <cellStyle name="40% - Accent3 9 8 4" xfId="37580"/>
    <cellStyle name="40% - Accent3 9 8 4 2" xfId="37581"/>
    <cellStyle name="40% - Accent3 9 8 5" xfId="37582"/>
    <cellStyle name="40% - Accent3 9 8 6" xfId="37583"/>
    <cellStyle name="40% - Accent3 9 8 7" xfId="37584"/>
    <cellStyle name="40% - Accent3 9 8 8" xfId="37585"/>
    <cellStyle name="40% - Accent3 9 8 9" xfId="37586"/>
    <cellStyle name="40% - Accent3 9 8_PNF Disclosure Summary 063011" xfId="37587"/>
    <cellStyle name="40% - Accent3 9 9" xfId="37588"/>
    <cellStyle name="40% - Accent3 9 9 2" xfId="37589"/>
    <cellStyle name="40% - Accent3 9 9 2 2" xfId="37590"/>
    <cellStyle name="40% - Accent3 9 9 3" xfId="37591"/>
    <cellStyle name="40% - Accent3 9_PNF Disclosure Summary 063011" xfId="37592"/>
    <cellStyle name="40% - Accent4 10" xfId="37593"/>
    <cellStyle name="40% - Accent4 10 10" xfId="37594"/>
    <cellStyle name="40% - Accent4 10 10 2" xfId="37595"/>
    <cellStyle name="40% - Accent4 10 10 2 2" xfId="37596"/>
    <cellStyle name="40% - Accent4 10 10 3" xfId="37597"/>
    <cellStyle name="40% - Accent4 10 11" xfId="37598"/>
    <cellStyle name="40% - Accent4 10 11 2" xfId="37599"/>
    <cellStyle name="40% - Accent4 10 12" xfId="37600"/>
    <cellStyle name="40% - Accent4 10 13" xfId="37601"/>
    <cellStyle name="40% - Accent4 10 14" xfId="37602"/>
    <cellStyle name="40% - Accent4 10 15" xfId="37603"/>
    <cellStyle name="40% - Accent4 10 16" xfId="37604"/>
    <cellStyle name="40% - Accent4 10 17" xfId="37605"/>
    <cellStyle name="40% - Accent4 10 18" xfId="37606"/>
    <cellStyle name="40% - Accent4 10 19" xfId="37607"/>
    <cellStyle name="40% - Accent4 10 2" xfId="37608"/>
    <cellStyle name="40% - Accent4 10 2 10" xfId="37609"/>
    <cellStyle name="40% - Accent4 10 2 11" xfId="37610"/>
    <cellStyle name="40% - Accent4 10 2 12" xfId="37611"/>
    <cellStyle name="40% - Accent4 10 2 13" xfId="37612"/>
    <cellStyle name="40% - Accent4 10 2 14" xfId="37613"/>
    <cellStyle name="40% - Accent4 10 2 15" xfId="37614"/>
    <cellStyle name="40% - Accent4 10 2 16" xfId="37615"/>
    <cellStyle name="40% - Accent4 10 2 2" xfId="37616"/>
    <cellStyle name="40% - Accent4 10 2 2 10" xfId="37617"/>
    <cellStyle name="40% - Accent4 10 2 2 11" xfId="37618"/>
    <cellStyle name="40% - Accent4 10 2 2 12" xfId="37619"/>
    <cellStyle name="40% - Accent4 10 2 2 13" xfId="37620"/>
    <cellStyle name="40% - Accent4 10 2 2 14" xfId="37621"/>
    <cellStyle name="40% - Accent4 10 2 2 15" xfId="37622"/>
    <cellStyle name="40% - Accent4 10 2 2 2" xfId="37623"/>
    <cellStyle name="40% - Accent4 10 2 2 2 2" xfId="37624"/>
    <cellStyle name="40% - Accent4 10 2 2 2 2 2" xfId="37625"/>
    <cellStyle name="40% - Accent4 10 2 2 2 3" xfId="37626"/>
    <cellStyle name="40% - Accent4 10 2 2 3" xfId="37627"/>
    <cellStyle name="40% - Accent4 10 2 2 3 2" xfId="37628"/>
    <cellStyle name="40% - Accent4 10 2 2 3 2 2" xfId="37629"/>
    <cellStyle name="40% - Accent4 10 2 2 3 3" xfId="37630"/>
    <cellStyle name="40% - Accent4 10 2 2 4" xfId="37631"/>
    <cellStyle name="40% - Accent4 10 2 2 4 2" xfId="37632"/>
    <cellStyle name="40% - Accent4 10 2 2 5" xfId="37633"/>
    <cellStyle name="40% - Accent4 10 2 2 6" xfId="37634"/>
    <cellStyle name="40% - Accent4 10 2 2 7" xfId="37635"/>
    <cellStyle name="40% - Accent4 10 2 2 8" xfId="37636"/>
    <cellStyle name="40% - Accent4 10 2 2 9" xfId="37637"/>
    <cellStyle name="40% - Accent4 10 2 2_PNF Disclosure Summary 063011" xfId="37638"/>
    <cellStyle name="40% - Accent4 10 2 3" xfId="37639"/>
    <cellStyle name="40% - Accent4 10 2 3 2" xfId="37640"/>
    <cellStyle name="40% - Accent4 10 2 3 2 2" xfId="37641"/>
    <cellStyle name="40% - Accent4 10 2 3 3" xfId="37642"/>
    <cellStyle name="40% - Accent4 10 2 4" xfId="37643"/>
    <cellStyle name="40% - Accent4 10 2 4 2" xfId="37644"/>
    <cellStyle name="40% - Accent4 10 2 4 2 2" xfId="37645"/>
    <cellStyle name="40% - Accent4 10 2 4 3" xfId="37646"/>
    <cellStyle name="40% - Accent4 10 2 5" xfId="37647"/>
    <cellStyle name="40% - Accent4 10 2 5 2" xfId="37648"/>
    <cellStyle name="40% - Accent4 10 2 6" xfId="37649"/>
    <cellStyle name="40% - Accent4 10 2 7" xfId="37650"/>
    <cellStyle name="40% - Accent4 10 2 8" xfId="37651"/>
    <cellStyle name="40% - Accent4 10 2 9" xfId="37652"/>
    <cellStyle name="40% - Accent4 10 2_PNF Disclosure Summary 063011" xfId="37653"/>
    <cellStyle name="40% - Accent4 10 20" xfId="37654"/>
    <cellStyle name="40% - Accent4 10 21" xfId="37655"/>
    <cellStyle name="40% - Accent4 10 22" xfId="37656"/>
    <cellStyle name="40% - Accent4 10 3" xfId="37657"/>
    <cellStyle name="40% - Accent4 10 3 10" xfId="37658"/>
    <cellStyle name="40% - Accent4 10 3 11" xfId="37659"/>
    <cellStyle name="40% - Accent4 10 3 12" xfId="37660"/>
    <cellStyle name="40% - Accent4 10 3 13" xfId="37661"/>
    <cellStyle name="40% - Accent4 10 3 14" xfId="37662"/>
    <cellStyle name="40% - Accent4 10 3 15" xfId="37663"/>
    <cellStyle name="40% - Accent4 10 3 16" xfId="37664"/>
    <cellStyle name="40% - Accent4 10 3 2" xfId="37665"/>
    <cellStyle name="40% - Accent4 10 3 2 10" xfId="37666"/>
    <cellStyle name="40% - Accent4 10 3 2 11" xfId="37667"/>
    <cellStyle name="40% - Accent4 10 3 2 12" xfId="37668"/>
    <cellStyle name="40% - Accent4 10 3 2 13" xfId="37669"/>
    <cellStyle name="40% - Accent4 10 3 2 14" xfId="37670"/>
    <cellStyle name="40% - Accent4 10 3 2 15" xfId="37671"/>
    <cellStyle name="40% - Accent4 10 3 2 2" xfId="37672"/>
    <cellStyle name="40% - Accent4 10 3 2 2 2" xfId="37673"/>
    <cellStyle name="40% - Accent4 10 3 2 2 2 2" xfId="37674"/>
    <cellStyle name="40% - Accent4 10 3 2 2 3" xfId="37675"/>
    <cellStyle name="40% - Accent4 10 3 2 3" xfId="37676"/>
    <cellStyle name="40% - Accent4 10 3 2 3 2" xfId="37677"/>
    <cellStyle name="40% - Accent4 10 3 2 3 2 2" xfId="37678"/>
    <cellStyle name="40% - Accent4 10 3 2 3 3" xfId="37679"/>
    <cellStyle name="40% - Accent4 10 3 2 4" xfId="37680"/>
    <cellStyle name="40% - Accent4 10 3 2 4 2" xfId="37681"/>
    <cellStyle name="40% - Accent4 10 3 2 5" xfId="37682"/>
    <cellStyle name="40% - Accent4 10 3 2 6" xfId="37683"/>
    <cellStyle name="40% - Accent4 10 3 2 7" xfId="37684"/>
    <cellStyle name="40% - Accent4 10 3 2 8" xfId="37685"/>
    <cellStyle name="40% - Accent4 10 3 2 9" xfId="37686"/>
    <cellStyle name="40% - Accent4 10 3 2_PNF Disclosure Summary 063011" xfId="37687"/>
    <cellStyle name="40% - Accent4 10 3 3" xfId="37688"/>
    <cellStyle name="40% - Accent4 10 3 3 2" xfId="37689"/>
    <cellStyle name="40% - Accent4 10 3 3 2 2" xfId="37690"/>
    <cellStyle name="40% - Accent4 10 3 3 3" xfId="37691"/>
    <cellStyle name="40% - Accent4 10 3 4" xfId="37692"/>
    <cellStyle name="40% - Accent4 10 3 4 2" xfId="37693"/>
    <cellStyle name="40% - Accent4 10 3 4 2 2" xfId="37694"/>
    <cellStyle name="40% - Accent4 10 3 4 3" xfId="37695"/>
    <cellStyle name="40% - Accent4 10 3 5" xfId="37696"/>
    <cellStyle name="40% - Accent4 10 3 5 2" xfId="37697"/>
    <cellStyle name="40% - Accent4 10 3 6" xfId="37698"/>
    <cellStyle name="40% - Accent4 10 3 7" xfId="37699"/>
    <cellStyle name="40% - Accent4 10 3 8" xfId="37700"/>
    <cellStyle name="40% - Accent4 10 3 9" xfId="37701"/>
    <cellStyle name="40% - Accent4 10 3_PNF Disclosure Summary 063011" xfId="37702"/>
    <cellStyle name="40% - Accent4 10 4" xfId="37703"/>
    <cellStyle name="40% - Accent4 10 4 10" xfId="37704"/>
    <cellStyle name="40% - Accent4 10 4 11" xfId="37705"/>
    <cellStyle name="40% - Accent4 10 4 12" xfId="37706"/>
    <cellStyle name="40% - Accent4 10 4 13" xfId="37707"/>
    <cellStyle name="40% - Accent4 10 4 14" xfId="37708"/>
    <cellStyle name="40% - Accent4 10 4 15" xfId="37709"/>
    <cellStyle name="40% - Accent4 10 4 16" xfId="37710"/>
    <cellStyle name="40% - Accent4 10 4 2" xfId="37711"/>
    <cellStyle name="40% - Accent4 10 4 2 10" xfId="37712"/>
    <cellStyle name="40% - Accent4 10 4 2 11" xfId="37713"/>
    <cellStyle name="40% - Accent4 10 4 2 12" xfId="37714"/>
    <cellStyle name="40% - Accent4 10 4 2 13" xfId="37715"/>
    <cellStyle name="40% - Accent4 10 4 2 14" xfId="37716"/>
    <cellStyle name="40% - Accent4 10 4 2 15" xfId="37717"/>
    <cellStyle name="40% - Accent4 10 4 2 2" xfId="37718"/>
    <cellStyle name="40% - Accent4 10 4 2 2 2" xfId="37719"/>
    <cellStyle name="40% - Accent4 10 4 2 2 2 2" xfId="37720"/>
    <cellStyle name="40% - Accent4 10 4 2 2 3" xfId="37721"/>
    <cellStyle name="40% - Accent4 10 4 2 3" xfId="37722"/>
    <cellStyle name="40% - Accent4 10 4 2 3 2" xfId="37723"/>
    <cellStyle name="40% - Accent4 10 4 2 3 2 2" xfId="37724"/>
    <cellStyle name="40% - Accent4 10 4 2 3 3" xfId="37725"/>
    <cellStyle name="40% - Accent4 10 4 2 4" xfId="37726"/>
    <cellStyle name="40% - Accent4 10 4 2 4 2" xfId="37727"/>
    <cellStyle name="40% - Accent4 10 4 2 5" xfId="37728"/>
    <cellStyle name="40% - Accent4 10 4 2 6" xfId="37729"/>
    <cellStyle name="40% - Accent4 10 4 2 7" xfId="37730"/>
    <cellStyle name="40% - Accent4 10 4 2 8" xfId="37731"/>
    <cellStyle name="40% - Accent4 10 4 2 9" xfId="37732"/>
    <cellStyle name="40% - Accent4 10 4 2_PNF Disclosure Summary 063011" xfId="37733"/>
    <cellStyle name="40% - Accent4 10 4 3" xfId="37734"/>
    <cellStyle name="40% - Accent4 10 4 3 2" xfId="37735"/>
    <cellStyle name="40% - Accent4 10 4 3 2 2" xfId="37736"/>
    <cellStyle name="40% - Accent4 10 4 3 3" xfId="37737"/>
    <cellStyle name="40% - Accent4 10 4 4" xfId="37738"/>
    <cellStyle name="40% - Accent4 10 4 4 2" xfId="37739"/>
    <cellStyle name="40% - Accent4 10 4 4 2 2" xfId="37740"/>
    <cellStyle name="40% - Accent4 10 4 4 3" xfId="37741"/>
    <cellStyle name="40% - Accent4 10 4 5" xfId="37742"/>
    <cellStyle name="40% - Accent4 10 4 5 2" xfId="37743"/>
    <cellStyle name="40% - Accent4 10 4 6" xfId="37744"/>
    <cellStyle name="40% - Accent4 10 4 7" xfId="37745"/>
    <cellStyle name="40% - Accent4 10 4 8" xfId="37746"/>
    <cellStyle name="40% - Accent4 10 4 9" xfId="37747"/>
    <cellStyle name="40% - Accent4 10 4_PNF Disclosure Summary 063011" xfId="37748"/>
    <cellStyle name="40% - Accent4 10 5" xfId="37749"/>
    <cellStyle name="40% - Accent4 10 5 10" xfId="37750"/>
    <cellStyle name="40% - Accent4 10 5 11" xfId="37751"/>
    <cellStyle name="40% - Accent4 10 5 12" xfId="37752"/>
    <cellStyle name="40% - Accent4 10 5 13" xfId="37753"/>
    <cellStyle name="40% - Accent4 10 5 14" xfId="37754"/>
    <cellStyle name="40% - Accent4 10 5 15" xfId="37755"/>
    <cellStyle name="40% - Accent4 10 5 16" xfId="37756"/>
    <cellStyle name="40% - Accent4 10 5 2" xfId="37757"/>
    <cellStyle name="40% - Accent4 10 5 2 10" xfId="37758"/>
    <cellStyle name="40% - Accent4 10 5 2 11" xfId="37759"/>
    <cellStyle name="40% - Accent4 10 5 2 12" xfId="37760"/>
    <cellStyle name="40% - Accent4 10 5 2 13" xfId="37761"/>
    <cellStyle name="40% - Accent4 10 5 2 14" xfId="37762"/>
    <cellStyle name="40% - Accent4 10 5 2 15" xfId="37763"/>
    <cellStyle name="40% - Accent4 10 5 2 2" xfId="37764"/>
    <cellStyle name="40% - Accent4 10 5 2 2 2" xfId="37765"/>
    <cellStyle name="40% - Accent4 10 5 2 2 2 2" xfId="37766"/>
    <cellStyle name="40% - Accent4 10 5 2 2 3" xfId="37767"/>
    <cellStyle name="40% - Accent4 10 5 2 3" xfId="37768"/>
    <cellStyle name="40% - Accent4 10 5 2 3 2" xfId="37769"/>
    <cellStyle name="40% - Accent4 10 5 2 3 2 2" xfId="37770"/>
    <cellStyle name="40% - Accent4 10 5 2 3 3" xfId="37771"/>
    <cellStyle name="40% - Accent4 10 5 2 4" xfId="37772"/>
    <cellStyle name="40% - Accent4 10 5 2 4 2" xfId="37773"/>
    <cellStyle name="40% - Accent4 10 5 2 5" xfId="37774"/>
    <cellStyle name="40% - Accent4 10 5 2 6" xfId="37775"/>
    <cellStyle name="40% - Accent4 10 5 2 7" xfId="37776"/>
    <cellStyle name="40% - Accent4 10 5 2 8" xfId="37777"/>
    <cellStyle name="40% - Accent4 10 5 2 9" xfId="37778"/>
    <cellStyle name="40% - Accent4 10 5 2_PNF Disclosure Summary 063011" xfId="37779"/>
    <cellStyle name="40% - Accent4 10 5 3" xfId="37780"/>
    <cellStyle name="40% - Accent4 10 5 3 2" xfId="37781"/>
    <cellStyle name="40% - Accent4 10 5 3 2 2" xfId="37782"/>
    <cellStyle name="40% - Accent4 10 5 3 3" xfId="37783"/>
    <cellStyle name="40% - Accent4 10 5 4" xfId="37784"/>
    <cellStyle name="40% - Accent4 10 5 4 2" xfId="37785"/>
    <cellStyle name="40% - Accent4 10 5 4 2 2" xfId="37786"/>
    <cellStyle name="40% - Accent4 10 5 4 3" xfId="37787"/>
    <cellStyle name="40% - Accent4 10 5 5" xfId="37788"/>
    <cellStyle name="40% - Accent4 10 5 5 2" xfId="37789"/>
    <cellStyle name="40% - Accent4 10 5 6" xfId="37790"/>
    <cellStyle name="40% - Accent4 10 5 7" xfId="37791"/>
    <cellStyle name="40% - Accent4 10 5 8" xfId="37792"/>
    <cellStyle name="40% - Accent4 10 5 9" xfId="37793"/>
    <cellStyle name="40% - Accent4 10 5_PNF Disclosure Summary 063011" xfId="37794"/>
    <cellStyle name="40% - Accent4 10 6" xfId="37795"/>
    <cellStyle name="40% - Accent4 10 6 10" xfId="37796"/>
    <cellStyle name="40% - Accent4 10 6 11" xfId="37797"/>
    <cellStyle name="40% - Accent4 10 6 12" xfId="37798"/>
    <cellStyle name="40% - Accent4 10 6 13" xfId="37799"/>
    <cellStyle name="40% - Accent4 10 6 14" xfId="37800"/>
    <cellStyle name="40% - Accent4 10 6 15" xfId="37801"/>
    <cellStyle name="40% - Accent4 10 6 16" xfId="37802"/>
    <cellStyle name="40% - Accent4 10 6 2" xfId="37803"/>
    <cellStyle name="40% - Accent4 10 6 2 10" xfId="37804"/>
    <cellStyle name="40% - Accent4 10 6 2 11" xfId="37805"/>
    <cellStyle name="40% - Accent4 10 6 2 12" xfId="37806"/>
    <cellStyle name="40% - Accent4 10 6 2 13" xfId="37807"/>
    <cellStyle name="40% - Accent4 10 6 2 14" xfId="37808"/>
    <cellStyle name="40% - Accent4 10 6 2 15" xfId="37809"/>
    <cellStyle name="40% - Accent4 10 6 2 2" xfId="37810"/>
    <cellStyle name="40% - Accent4 10 6 2 2 2" xfId="37811"/>
    <cellStyle name="40% - Accent4 10 6 2 2 2 2" xfId="37812"/>
    <cellStyle name="40% - Accent4 10 6 2 2 3" xfId="37813"/>
    <cellStyle name="40% - Accent4 10 6 2 3" xfId="37814"/>
    <cellStyle name="40% - Accent4 10 6 2 3 2" xfId="37815"/>
    <cellStyle name="40% - Accent4 10 6 2 3 2 2" xfId="37816"/>
    <cellStyle name="40% - Accent4 10 6 2 3 3" xfId="37817"/>
    <cellStyle name="40% - Accent4 10 6 2 4" xfId="37818"/>
    <cellStyle name="40% - Accent4 10 6 2 4 2" xfId="37819"/>
    <cellStyle name="40% - Accent4 10 6 2 5" xfId="37820"/>
    <cellStyle name="40% - Accent4 10 6 2 6" xfId="37821"/>
    <cellStyle name="40% - Accent4 10 6 2 7" xfId="37822"/>
    <cellStyle name="40% - Accent4 10 6 2 8" xfId="37823"/>
    <cellStyle name="40% - Accent4 10 6 2 9" xfId="37824"/>
    <cellStyle name="40% - Accent4 10 6 2_PNF Disclosure Summary 063011" xfId="37825"/>
    <cellStyle name="40% - Accent4 10 6 3" xfId="37826"/>
    <cellStyle name="40% - Accent4 10 6 3 2" xfId="37827"/>
    <cellStyle name="40% - Accent4 10 6 3 2 2" xfId="37828"/>
    <cellStyle name="40% - Accent4 10 6 3 3" xfId="37829"/>
    <cellStyle name="40% - Accent4 10 6 4" xfId="37830"/>
    <cellStyle name="40% - Accent4 10 6 4 2" xfId="37831"/>
    <cellStyle name="40% - Accent4 10 6 4 2 2" xfId="37832"/>
    <cellStyle name="40% - Accent4 10 6 4 3" xfId="37833"/>
    <cellStyle name="40% - Accent4 10 6 5" xfId="37834"/>
    <cellStyle name="40% - Accent4 10 6 5 2" xfId="37835"/>
    <cellStyle name="40% - Accent4 10 6 6" xfId="37836"/>
    <cellStyle name="40% - Accent4 10 6 7" xfId="37837"/>
    <cellStyle name="40% - Accent4 10 6 8" xfId="37838"/>
    <cellStyle name="40% - Accent4 10 6 9" xfId="37839"/>
    <cellStyle name="40% - Accent4 10 6_PNF Disclosure Summary 063011" xfId="37840"/>
    <cellStyle name="40% - Accent4 10 7" xfId="37841"/>
    <cellStyle name="40% - Accent4 10 7 10" xfId="37842"/>
    <cellStyle name="40% - Accent4 10 7 11" xfId="37843"/>
    <cellStyle name="40% - Accent4 10 7 12" xfId="37844"/>
    <cellStyle name="40% - Accent4 10 7 13" xfId="37845"/>
    <cellStyle name="40% - Accent4 10 7 14" xfId="37846"/>
    <cellStyle name="40% - Accent4 10 7 15" xfId="37847"/>
    <cellStyle name="40% - Accent4 10 7 16" xfId="37848"/>
    <cellStyle name="40% - Accent4 10 7 2" xfId="37849"/>
    <cellStyle name="40% - Accent4 10 7 2 10" xfId="37850"/>
    <cellStyle name="40% - Accent4 10 7 2 11" xfId="37851"/>
    <cellStyle name="40% - Accent4 10 7 2 12" xfId="37852"/>
    <cellStyle name="40% - Accent4 10 7 2 13" xfId="37853"/>
    <cellStyle name="40% - Accent4 10 7 2 14" xfId="37854"/>
    <cellStyle name="40% - Accent4 10 7 2 15" xfId="37855"/>
    <cellStyle name="40% - Accent4 10 7 2 2" xfId="37856"/>
    <cellStyle name="40% - Accent4 10 7 2 2 2" xfId="37857"/>
    <cellStyle name="40% - Accent4 10 7 2 2 2 2" xfId="37858"/>
    <cellStyle name="40% - Accent4 10 7 2 2 3" xfId="37859"/>
    <cellStyle name="40% - Accent4 10 7 2 3" xfId="37860"/>
    <cellStyle name="40% - Accent4 10 7 2 3 2" xfId="37861"/>
    <cellStyle name="40% - Accent4 10 7 2 3 2 2" xfId="37862"/>
    <cellStyle name="40% - Accent4 10 7 2 3 3" xfId="37863"/>
    <cellStyle name="40% - Accent4 10 7 2 4" xfId="37864"/>
    <cellStyle name="40% - Accent4 10 7 2 4 2" xfId="37865"/>
    <cellStyle name="40% - Accent4 10 7 2 5" xfId="37866"/>
    <cellStyle name="40% - Accent4 10 7 2 6" xfId="37867"/>
    <cellStyle name="40% - Accent4 10 7 2 7" xfId="37868"/>
    <cellStyle name="40% - Accent4 10 7 2 8" xfId="37869"/>
    <cellStyle name="40% - Accent4 10 7 2 9" xfId="37870"/>
    <cellStyle name="40% - Accent4 10 7 2_PNF Disclosure Summary 063011" xfId="37871"/>
    <cellStyle name="40% - Accent4 10 7 3" xfId="37872"/>
    <cellStyle name="40% - Accent4 10 7 3 2" xfId="37873"/>
    <cellStyle name="40% - Accent4 10 7 3 2 2" xfId="37874"/>
    <cellStyle name="40% - Accent4 10 7 3 3" xfId="37875"/>
    <cellStyle name="40% - Accent4 10 7 4" xfId="37876"/>
    <cellStyle name="40% - Accent4 10 7 4 2" xfId="37877"/>
    <cellStyle name="40% - Accent4 10 7 4 2 2" xfId="37878"/>
    <cellStyle name="40% - Accent4 10 7 4 3" xfId="37879"/>
    <cellStyle name="40% - Accent4 10 7 5" xfId="37880"/>
    <cellStyle name="40% - Accent4 10 7 5 2" xfId="37881"/>
    <cellStyle name="40% - Accent4 10 7 6" xfId="37882"/>
    <cellStyle name="40% - Accent4 10 7 7" xfId="37883"/>
    <cellStyle name="40% - Accent4 10 7 8" xfId="37884"/>
    <cellStyle name="40% - Accent4 10 7 9" xfId="37885"/>
    <cellStyle name="40% - Accent4 10 7_PNF Disclosure Summary 063011" xfId="37886"/>
    <cellStyle name="40% - Accent4 10 8" xfId="37887"/>
    <cellStyle name="40% - Accent4 10 8 10" xfId="37888"/>
    <cellStyle name="40% - Accent4 10 8 11" xfId="37889"/>
    <cellStyle name="40% - Accent4 10 8 12" xfId="37890"/>
    <cellStyle name="40% - Accent4 10 8 13" xfId="37891"/>
    <cellStyle name="40% - Accent4 10 8 14" xfId="37892"/>
    <cellStyle name="40% - Accent4 10 8 15" xfId="37893"/>
    <cellStyle name="40% - Accent4 10 8 2" xfId="37894"/>
    <cellStyle name="40% - Accent4 10 8 2 2" xfId="37895"/>
    <cellStyle name="40% - Accent4 10 8 2 2 2" xfId="37896"/>
    <cellStyle name="40% - Accent4 10 8 2 3" xfId="37897"/>
    <cellStyle name="40% - Accent4 10 8 3" xfId="37898"/>
    <cellStyle name="40% - Accent4 10 8 3 2" xfId="37899"/>
    <cellStyle name="40% - Accent4 10 8 3 2 2" xfId="37900"/>
    <cellStyle name="40% - Accent4 10 8 3 3" xfId="37901"/>
    <cellStyle name="40% - Accent4 10 8 4" xfId="37902"/>
    <cellStyle name="40% - Accent4 10 8 4 2" xfId="37903"/>
    <cellStyle name="40% - Accent4 10 8 5" xfId="37904"/>
    <cellStyle name="40% - Accent4 10 8 6" xfId="37905"/>
    <cellStyle name="40% - Accent4 10 8 7" xfId="37906"/>
    <cellStyle name="40% - Accent4 10 8 8" xfId="37907"/>
    <cellStyle name="40% - Accent4 10 8 9" xfId="37908"/>
    <cellStyle name="40% - Accent4 10 8_PNF Disclosure Summary 063011" xfId="37909"/>
    <cellStyle name="40% - Accent4 10 9" xfId="37910"/>
    <cellStyle name="40% - Accent4 10 9 2" xfId="37911"/>
    <cellStyle name="40% - Accent4 10 9 2 2" xfId="37912"/>
    <cellStyle name="40% - Accent4 10 9 3" xfId="37913"/>
    <cellStyle name="40% - Accent4 10_PNF Disclosure Summary 063011" xfId="37914"/>
    <cellStyle name="40% - Accent4 11" xfId="37915"/>
    <cellStyle name="40% - Accent4 11 10" xfId="37916"/>
    <cellStyle name="40% - Accent4 11 10 2" xfId="37917"/>
    <cellStyle name="40% - Accent4 11 10 2 2" xfId="37918"/>
    <cellStyle name="40% - Accent4 11 10 3" xfId="37919"/>
    <cellStyle name="40% - Accent4 11 11" xfId="37920"/>
    <cellStyle name="40% - Accent4 11 11 2" xfId="37921"/>
    <cellStyle name="40% - Accent4 11 12" xfId="37922"/>
    <cellStyle name="40% - Accent4 11 13" xfId="37923"/>
    <cellStyle name="40% - Accent4 11 14" xfId="37924"/>
    <cellStyle name="40% - Accent4 11 15" xfId="37925"/>
    <cellStyle name="40% - Accent4 11 16" xfId="37926"/>
    <cellStyle name="40% - Accent4 11 17" xfId="37927"/>
    <cellStyle name="40% - Accent4 11 18" xfId="37928"/>
    <cellStyle name="40% - Accent4 11 19" xfId="37929"/>
    <cellStyle name="40% - Accent4 11 2" xfId="37930"/>
    <cellStyle name="40% - Accent4 11 2 10" xfId="37931"/>
    <cellStyle name="40% - Accent4 11 2 11" xfId="37932"/>
    <cellStyle name="40% - Accent4 11 2 12" xfId="37933"/>
    <cellStyle name="40% - Accent4 11 2 13" xfId="37934"/>
    <cellStyle name="40% - Accent4 11 2 14" xfId="37935"/>
    <cellStyle name="40% - Accent4 11 2 15" xfId="37936"/>
    <cellStyle name="40% - Accent4 11 2 16" xfId="37937"/>
    <cellStyle name="40% - Accent4 11 2 2" xfId="37938"/>
    <cellStyle name="40% - Accent4 11 2 2 10" xfId="37939"/>
    <cellStyle name="40% - Accent4 11 2 2 11" xfId="37940"/>
    <cellStyle name="40% - Accent4 11 2 2 12" xfId="37941"/>
    <cellStyle name="40% - Accent4 11 2 2 13" xfId="37942"/>
    <cellStyle name="40% - Accent4 11 2 2 14" xfId="37943"/>
    <cellStyle name="40% - Accent4 11 2 2 15" xfId="37944"/>
    <cellStyle name="40% - Accent4 11 2 2 2" xfId="37945"/>
    <cellStyle name="40% - Accent4 11 2 2 2 2" xfId="37946"/>
    <cellStyle name="40% - Accent4 11 2 2 2 2 2" xfId="37947"/>
    <cellStyle name="40% - Accent4 11 2 2 2 3" xfId="37948"/>
    <cellStyle name="40% - Accent4 11 2 2 3" xfId="37949"/>
    <cellStyle name="40% - Accent4 11 2 2 3 2" xfId="37950"/>
    <cellStyle name="40% - Accent4 11 2 2 3 2 2" xfId="37951"/>
    <cellStyle name="40% - Accent4 11 2 2 3 3" xfId="37952"/>
    <cellStyle name="40% - Accent4 11 2 2 4" xfId="37953"/>
    <cellStyle name="40% - Accent4 11 2 2 4 2" xfId="37954"/>
    <cellStyle name="40% - Accent4 11 2 2 5" xfId="37955"/>
    <cellStyle name="40% - Accent4 11 2 2 6" xfId="37956"/>
    <cellStyle name="40% - Accent4 11 2 2 7" xfId="37957"/>
    <cellStyle name="40% - Accent4 11 2 2 8" xfId="37958"/>
    <cellStyle name="40% - Accent4 11 2 2 9" xfId="37959"/>
    <cellStyle name="40% - Accent4 11 2 2_PNF Disclosure Summary 063011" xfId="37960"/>
    <cellStyle name="40% - Accent4 11 2 3" xfId="37961"/>
    <cellStyle name="40% - Accent4 11 2 3 2" xfId="37962"/>
    <cellStyle name="40% - Accent4 11 2 3 2 2" xfId="37963"/>
    <cellStyle name="40% - Accent4 11 2 3 3" xfId="37964"/>
    <cellStyle name="40% - Accent4 11 2 4" xfId="37965"/>
    <cellStyle name="40% - Accent4 11 2 4 2" xfId="37966"/>
    <cellStyle name="40% - Accent4 11 2 4 2 2" xfId="37967"/>
    <cellStyle name="40% - Accent4 11 2 4 3" xfId="37968"/>
    <cellStyle name="40% - Accent4 11 2 5" xfId="37969"/>
    <cellStyle name="40% - Accent4 11 2 5 2" xfId="37970"/>
    <cellStyle name="40% - Accent4 11 2 6" xfId="37971"/>
    <cellStyle name="40% - Accent4 11 2 7" xfId="37972"/>
    <cellStyle name="40% - Accent4 11 2 8" xfId="37973"/>
    <cellStyle name="40% - Accent4 11 2 9" xfId="37974"/>
    <cellStyle name="40% - Accent4 11 2_PNF Disclosure Summary 063011" xfId="37975"/>
    <cellStyle name="40% - Accent4 11 20" xfId="37976"/>
    <cellStyle name="40% - Accent4 11 21" xfId="37977"/>
    <cellStyle name="40% - Accent4 11 22" xfId="37978"/>
    <cellStyle name="40% - Accent4 11 3" xfId="37979"/>
    <cellStyle name="40% - Accent4 11 3 10" xfId="37980"/>
    <cellStyle name="40% - Accent4 11 3 11" xfId="37981"/>
    <cellStyle name="40% - Accent4 11 3 12" xfId="37982"/>
    <cellStyle name="40% - Accent4 11 3 13" xfId="37983"/>
    <cellStyle name="40% - Accent4 11 3 14" xfId="37984"/>
    <cellStyle name="40% - Accent4 11 3 15" xfId="37985"/>
    <cellStyle name="40% - Accent4 11 3 16" xfId="37986"/>
    <cellStyle name="40% - Accent4 11 3 2" xfId="37987"/>
    <cellStyle name="40% - Accent4 11 3 2 10" xfId="37988"/>
    <cellStyle name="40% - Accent4 11 3 2 11" xfId="37989"/>
    <cellStyle name="40% - Accent4 11 3 2 12" xfId="37990"/>
    <cellStyle name="40% - Accent4 11 3 2 13" xfId="37991"/>
    <cellStyle name="40% - Accent4 11 3 2 14" xfId="37992"/>
    <cellStyle name="40% - Accent4 11 3 2 15" xfId="37993"/>
    <cellStyle name="40% - Accent4 11 3 2 2" xfId="37994"/>
    <cellStyle name="40% - Accent4 11 3 2 2 2" xfId="37995"/>
    <cellStyle name="40% - Accent4 11 3 2 2 2 2" xfId="37996"/>
    <cellStyle name="40% - Accent4 11 3 2 2 3" xfId="37997"/>
    <cellStyle name="40% - Accent4 11 3 2 3" xfId="37998"/>
    <cellStyle name="40% - Accent4 11 3 2 3 2" xfId="37999"/>
    <cellStyle name="40% - Accent4 11 3 2 3 2 2" xfId="38000"/>
    <cellStyle name="40% - Accent4 11 3 2 3 3" xfId="38001"/>
    <cellStyle name="40% - Accent4 11 3 2 4" xfId="38002"/>
    <cellStyle name="40% - Accent4 11 3 2 4 2" xfId="38003"/>
    <cellStyle name="40% - Accent4 11 3 2 5" xfId="38004"/>
    <cellStyle name="40% - Accent4 11 3 2 6" xfId="38005"/>
    <cellStyle name="40% - Accent4 11 3 2 7" xfId="38006"/>
    <cellStyle name="40% - Accent4 11 3 2 8" xfId="38007"/>
    <cellStyle name="40% - Accent4 11 3 2 9" xfId="38008"/>
    <cellStyle name="40% - Accent4 11 3 2_PNF Disclosure Summary 063011" xfId="38009"/>
    <cellStyle name="40% - Accent4 11 3 3" xfId="38010"/>
    <cellStyle name="40% - Accent4 11 3 3 2" xfId="38011"/>
    <cellStyle name="40% - Accent4 11 3 3 2 2" xfId="38012"/>
    <cellStyle name="40% - Accent4 11 3 3 3" xfId="38013"/>
    <cellStyle name="40% - Accent4 11 3 4" xfId="38014"/>
    <cellStyle name="40% - Accent4 11 3 4 2" xfId="38015"/>
    <cellStyle name="40% - Accent4 11 3 4 2 2" xfId="38016"/>
    <cellStyle name="40% - Accent4 11 3 4 3" xfId="38017"/>
    <cellStyle name="40% - Accent4 11 3 5" xfId="38018"/>
    <cellStyle name="40% - Accent4 11 3 5 2" xfId="38019"/>
    <cellStyle name="40% - Accent4 11 3 6" xfId="38020"/>
    <cellStyle name="40% - Accent4 11 3 7" xfId="38021"/>
    <cellStyle name="40% - Accent4 11 3 8" xfId="38022"/>
    <cellStyle name="40% - Accent4 11 3 9" xfId="38023"/>
    <cellStyle name="40% - Accent4 11 3_PNF Disclosure Summary 063011" xfId="38024"/>
    <cellStyle name="40% - Accent4 11 4" xfId="38025"/>
    <cellStyle name="40% - Accent4 11 4 10" xfId="38026"/>
    <cellStyle name="40% - Accent4 11 4 11" xfId="38027"/>
    <cellStyle name="40% - Accent4 11 4 12" xfId="38028"/>
    <cellStyle name="40% - Accent4 11 4 13" xfId="38029"/>
    <cellStyle name="40% - Accent4 11 4 14" xfId="38030"/>
    <cellStyle name="40% - Accent4 11 4 15" xfId="38031"/>
    <cellStyle name="40% - Accent4 11 4 16" xfId="38032"/>
    <cellStyle name="40% - Accent4 11 4 2" xfId="38033"/>
    <cellStyle name="40% - Accent4 11 4 2 10" xfId="38034"/>
    <cellStyle name="40% - Accent4 11 4 2 11" xfId="38035"/>
    <cellStyle name="40% - Accent4 11 4 2 12" xfId="38036"/>
    <cellStyle name="40% - Accent4 11 4 2 13" xfId="38037"/>
    <cellStyle name="40% - Accent4 11 4 2 14" xfId="38038"/>
    <cellStyle name="40% - Accent4 11 4 2 15" xfId="38039"/>
    <cellStyle name="40% - Accent4 11 4 2 2" xfId="38040"/>
    <cellStyle name="40% - Accent4 11 4 2 2 2" xfId="38041"/>
    <cellStyle name="40% - Accent4 11 4 2 2 2 2" xfId="38042"/>
    <cellStyle name="40% - Accent4 11 4 2 2 3" xfId="38043"/>
    <cellStyle name="40% - Accent4 11 4 2 3" xfId="38044"/>
    <cellStyle name="40% - Accent4 11 4 2 3 2" xfId="38045"/>
    <cellStyle name="40% - Accent4 11 4 2 3 2 2" xfId="38046"/>
    <cellStyle name="40% - Accent4 11 4 2 3 3" xfId="38047"/>
    <cellStyle name="40% - Accent4 11 4 2 4" xfId="38048"/>
    <cellStyle name="40% - Accent4 11 4 2 4 2" xfId="38049"/>
    <cellStyle name="40% - Accent4 11 4 2 5" xfId="38050"/>
    <cellStyle name="40% - Accent4 11 4 2 6" xfId="38051"/>
    <cellStyle name="40% - Accent4 11 4 2 7" xfId="38052"/>
    <cellStyle name="40% - Accent4 11 4 2 8" xfId="38053"/>
    <cellStyle name="40% - Accent4 11 4 2 9" xfId="38054"/>
    <cellStyle name="40% - Accent4 11 4 2_PNF Disclosure Summary 063011" xfId="38055"/>
    <cellStyle name="40% - Accent4 11 4 3" xfId="38056"/>
    <cellStyle name="40% - Accent4 11 4 3 2" xfId="38057"/>
    <cellStyle name="40% - Accent4 11 4 3 2 2" xfId="38058"/>
    <cellStyle name="40% - Accent4 11 4 3 3" xfId="38059"/>
    <cellStyle name="40% - Accent4 11 4 4" xfId="38060"/>
    <cellStyle name="40% - Accent4 11 4 4 2" xfId="38061"/>
    <cellStyle name="40% - Accent4 11 4 4 2 2" xfId="38062"/>
    <cellStyle name="40% - Accent4 11 4 4 3" xfId="38063"/>
    <cellStyle name="40% - Accent4 11 4 5" xfId="38064"/>
    <cellStyle name="40% - Accent4 11 4 5 2" xfId="38065"/>
    <cellStyle name="40% - Accent4 11 4 6" xfId="38066"/>
    <cellStyle name="40% - Accent4 11 4 7" xfId="38067"/>
    <cellStyle name="40% - Accent4 11 4 8" xfId="38068"/>
    <cellStyle name="40% - Accent4 11 4 9" xfId="38069"/>
    <cellStyle name="40% - Accent4 11 4_PNF Disclosure Summary 063011" xfId="38070"/>
    <cellStyle name="40% - Accent4 11 5" xfId="38071"/>
    <cellStyle name="40% - Accent4 11 5 10" xfId="38072"/>
    <cellStyle name="40% - Accent4 11 5 11" xfId="38073"/>
    <cellStyle name="40% - Accent4 11 5 12" xfId="38074"/>
    <cellStyle name="40% - Accent4 11 5 13" xfId="38075"/>
    <cellStyle name="40% - Accent4 11 5 14" xfId="38076"/>
    <cellStyle name="40% - Accent4 11 5 15" xfId="38077"/>
    <cellStyle name="40% - Accent4 11 5 16" xfId="38078"/>
    <cellStyle name="40% - Accent4 11 5 2" xfId="38079"/>
    <cellStyle name="40% - Accent4 11 5 2 10" xfId="38080"/>
    <cellStyle name="40% - Accent4 11 5 2 11" xfId="38081"/>
    <cellStyle name="40% - Accent4 11 5 2 12" xfId="38082"/>
    <cellStyle name="40% - Accent4 11 5 2 13" xfId="38083"/>
    <cellStyle name="40% - Accent4 11 5 2 14" xfId="38084"/>
    <cellStyle name="40% - Accent4 11 5 2 15" xfId="38085"/>
    <cellStyle name="40% - Accent4 11 5 2 2" xfId="38086"/>
    <cellStyle name="40% - Accent4 11 5 2 2 2" xfId="38087"/>
    <cellStyle name="40% - Accent4 11 5 2 2 2 2" xfId="38088"/>
    <cellStyle name="40% - Accent4 11 5 2 2 3" xfId="38089"/>
    <cellStyle name="40% - Accent4 11 5 2 3" xfId="38090"/>
    <cellStyle name="40% - Accent4 11 5 2 3 2" xfId="38091"/>
    <cellStyle name="40% - Accent4 11 5 2 3 2 2" xfId="38092"/>
    <cellStyle name="40% - Accent4 11 5 2 3 3" xfId="38093"/>
    <cellStyle name="40% - Accent4 11 5 2 4" xfId="38094"/>
    <cellStyle name="40% - Accent4 11 5 2 4 2" xfId="38095"/>
    <cellStyle name="40% - Accent4 11 5 2 5" xfId="38096"/>
    <cellStyle name="40% - Accent4 11 5 2 6" xfId="38097"/>
    <cellStyle name="40% - Accent4 11 5 2 7" xfId="38098"/>
    <cellStyle name="40% - Accent4 11 5 2 8" xfId="38099"/>
    <cellStyle name="40% - Accent4 11 5 2 9" xfId="38100"/>
    <cellStyle name="40% - Accent4 11 5 2_PNF Disclosure Summary 063011" xfId="38101"/>
    <cellStyle name="40% - Accent4 11 5 3" xfId="38102"/>
    <cellStyle name="40% - Accent4 11 5 3 2" xfId="38103"/>
    <cellStyle name="40% - Accent4 11 5 3 2 2" xfId="38104"/>
    <cellStyle name="40% - Accent4 11 5 3 3" xfId="38105"/>
    <cellStyle name="40% - Accent4 11 5 4" xfId="38106"/>
    <cellStyle name="40% - Accent4 11 5 4 2" xfId="38107"/>
    <cellStyle name="40% - Accent4 11 5 4 2 2" xfId="38108"/>
    <cellStyle name="40% - Accent4 11 5 4 3" xfId="38109"/>
    <cellStyle name="40% - Accent4 11 5 5" xfId="38110"/>
    <cellStyle name="40% - Accent4 11 5 5 2" xfId="38111"/>
    <cellStyle name="40% - Accent4 11 5 6" xfId="38112"/>
    <cellStyle name="40% - Accent4 11 5 7" xfId="38113"/>
    <cellStyle name="40% - Accent4 11 5 8" xfId="38114"/>
    <cellStyle name="40% - Accent4 11 5 9" xfId="38115"/>
    <cellStyle name="40% - Accent4 11 5_PNF Disclosure Summary 063011" xfId="38116"/>
    <cellStyle name="40% - Accent4 11 6" xfId="38117"/>
    <cellStyle name="40% - Accent4 11 6 10" xfId="38118"/>
    <cellStyle name="40% - Accent4 11 6 11" xfId="38119"/>
    <cellStyle name="40% - Accent4 11 6 12" xfId="38120"/>
    <cellStyle name="40% - Accent4 11 6 13" xfId="38121"/>
    <cellStyle name="40% - Accent4 11 6 14" xfId="38122"/>
    <cellStyle name="40% - Accent4 11 6 15" xfId="38123"/>
    <cellStyle name="40% - Accent4 11 6 16" xfId="38124"/>
    <cellStyle name="40% - Accent4 11 6 2" xfId="38125"/>
    <cellStyle name="40% - Accent4 11 6 2 10" xfId="38126"/>
    <cellStyle name="40% - Accent4 11 6 2 11" xfId="38127"/>
    <cellStyle name="40% - Accent4 11 6 2 12" xfId="38128"/>
    <cellStyle name="40% - Accent4 11 6 2 13" xfId="38129"/>
    <cellStyle name="40% - Accent4 11 6 2 14" xfId="38130"/>
    <cellStyle name="40% - Accent4 11 6 2 15" xfId="38131"/>
    <cellStyle name="40% - Accent4 11 6 2 2" xfId="38132"/>
    <cellStyle name="40% - Accent4 11 6 2 2 2" xfId="38133"/>
    <cellStyle name="40% - Accent4 11 6 2 2 2 2" xfId="38134"/>
    <cellStyle name="40% - Accent4 11 6 2 2 3" xfId="38135"/>
    <cellStyle name="40% - Accent4 11 6 2 3" xfId="38136"/>
    <cellStyle name="40% - Accent4 11 6 2 3 2" xfId="38137"/>
    <cellStyle name="40% - Accent4 11 6 2 3 2 2" xfId="38138"/>
    <cellStyle name="40% - Accent4 11 6 2 3 3" xfId="38139"/>
    <cellStyle name="40% - Accent4 11 6 2 4" xfId="38140"/>
    <cellStyle name="40% - Accent4 11 6 2 4 2" xfId="38141"/>
    <cellStyle name="40% - Accent4 11 6 2 5" xfId="38142"/>
    <cellStyle name="40% - Accent4 11 6 2 6" xfId="38143"/>
    <cellStyle name="40% - Accent4 11 6 2 7" xfId="38144"/>
    <cellStyle name="40% - Accent4 11 6 2 8" xfId="38145"/>
    <cellStyle name="40% - Accent4 11 6 2 9" xfId="38146"/>
    <cellStyle name="40% - Accent4 11 6 2_PNF Disclosure Summary 063011" xfId="38147"/>
    <cellStyle name="40% - Accent4 11 6 3" xfId="38148"/>
    <cellStyle name="40% - Accent4 11 6 3 2" xfId="38149"/>
    <cellStyle name="40% - Accent4 11 6 3 2 2" xfId="38150"/>
    <cellStyle name="40% - Accent4 11 6 3 3" xfId="38151"/>
    <cellStyle name="40% - Accent4 11 6 4" xfId="38152"/>
    <cellStyle name="40% - Accent4 11 6 4 2" xfId="38153"/>
    <cellStyle name="40% - Accent4 11 6 4 2 2" xfId="38154"/>
    <cellStyle name="40% - Accent4 11 6 4 3" xfId="38155"/>
    <cellStyle name="40% - Accent4 11 6 5" xfId="38156"/>
    <cellStyle name="40% - Accent4 11 6 5 2" xfId="38157"/>
    <cellStyle name="40% - Accent4 11 6 6" xfId="38158"/>
    <cellStyle name="40% - Accent4 11 6 7" xfId="38159"/>
    <cellStyle name="40% - Accent4 11 6 8" xfId="38160"/>
    <cellStyle name="40% - Accent4 11 6 9" xfId="38161"/>
    <cellStyle name="40% - Accent4 11 6_PNF Disclosure Summary 063011" xfId="38162"/>
    <cellStyle name="40% - Accent4 11 7" xfId="38163"/>
    <cellStyle name="40% - Accent4 11 7 10" xfId="38164"/>
    <cellStyle name="40% - Accent4 11 7 11" xfId="38165"/>
    <cellStyle name="40% - Accent4 11 7 12" xfId="38166"/>
    <cellStyle name="40% - Accent4 11 7 13" xfId="38167"/>
    <cellStyle name="40% - Accent4 11 7 14" xfId="38168"/>
    <cellStyle name="40% - Accent4 11 7 15" xfId="38169"/>
    <cellStyle name="40% - Accent4 11 7 16" xfId="38170"/>
    <cellStyle name="40% - Accent4 11 7 2" xfId="38171"/>
    <cellStyle name="40% - Accent4 11 7 2 10" xfId="38172"/>
    <cellStyle name="40% - Accent4 11 7 2 11" xfId="38173"/>
    <cellStyle name="40% - Accent4 11 7 2 12" xfId="38174"/>
    <cellStyle name="40% - Accent4 11 7 2 13" xfId="38175"/>
    <cellStyle name="40% - Accent4 11 7 2 14" xfId="38176"/>
    <cellStyle name="40% - Accent4 11 7 2 15" xfId="38177"/>
    <cellStyle name="40% - Accent4 11 7 2 2" xfId="38178"/>
    <cellStyle name="40% - Accent4 11 7 2 2 2" xfId="38179"/>
    <cellStyle name="40% - Accent4 11 7 2 2 2 2" xfId="38180"/>
    <cellStyle name="40% - Accent4 11 7 2 2 3" xfId="38181"/>
    <cellStyle name="40% - Accent4 11 7 2 3" xfId="38182"/>
    <cellStyle name="40% - Accent4 11 7 2 3 2" xfId="38183"/>
    <cellStyle name="40% - Accent4 11 7 2 3 2 2" xfId="38184"/>
    <cellStyle name="40% - Accent4 11 7 2 3 3" xfId="38185"/>
    <cellStyle name="40% - Accent4 11 7 2 4" xfId="38186"/>
    <cellStyle name="40% - Accent4 11 7 2 4 2" xfId="38187"/>
    <cellStyle name="40% - Accent4 11 7 2 5" xfId="38188"/>
    <cellStyle name="40% - Accent4 11 7 2 6" xfId="38189"/>
    <cellStyle name="40% - Accent4 11 7 2 7" xfId="38190"/>
    <cellStyle name="40% - Accent4 11 7 2 8" xfId="38191"/>
    <cellStyle name="40% - Accent4 11 7 2 9" xfId="38192"/>
    <cellStyle name="40% - Accent4 11 7 2_PNF Disclosure Summary 063011" xfId="38193"/>
    <cellStyle name="40% - Accent4 11 7 3" xfId="38194"/>
    <cellStyle name="40% - Accent4 11 7 3 2" xfId="38195"/>
    <cellStyle name="40% - Accent4 11 7 3 2 2" xfId="38196"/>
    <cellStyle name="40% - Accent4 11 7 3 3" xfId="38197"/>
    <cellStyle name="40% - Accent4 11 7 4" xfId="38198"/>
    <cellStyle name="40% - Accent4 11 7 4 2" xfId="38199"/>
    <cellStyle name="40% - Accent4 11 7 4 2 2" xfId="38200"/>
    <cellStyle name="40% - Accent4 11 7 4 3" xfId="38201"/>
    <cellStyle name="40% - Accent4 11 7 5" xfId="38202"/>
    <cellStyle name="40% - Accent4 11 7 5 2" xfId="38203"/>
    <cellStyle name="40% - Accent4 11 7 6" xfId="38204"/>
    <cellStyle name="40% - Accent4 11 7 7" xfId="38205"/>
    <cellStyle name="40% - Accent4 11 7 8" xfId="38206"/>
    <cellStyle name="40% - Accent4 11 7 9" xfId="38207"/>
    <cellStyle name="40% - Accent4 11 7_PNF Disclosure Summary 063011" xfId="38208"/>
    <cellStyle name="40% - Accent4 11 8" xfId="38209"/>
    <cellStyle name="40% - Accent4 11 8 10" xfId="38210"/>
    <cellStyle name="40% - Accent4 11 8 11" xfId="38211"/>
    <cellStyle name="40% - Accent4 11 8 12" xfId="38212"/>
    <cellStyle name="40% - Accent4 11 8 13" xfId="38213"/>
    <cellStyle name="40% - Accent4 11 8 14" xfId="38214"/>
    <cellStyle name="40% - Accent4 11 8 15" xfId="38215"/>
    <cellStyle name="40% - Accent4 11 8 2" xfId="38216"/>
    <cellStyle name="40% - Accent4 11 8 2 2" xfId="38217"/>
    <cellStyle name="40% - Accent4 11 8 2 2 2" xfId="38218"/>
    <cellStyle name="40% - Accent4 11 8 2 3" xfId="38219"/>
    <cellStyle name="40% - Accent4 11 8 3" xfId="38220"/>
    <cellStyle name="40% - Accent4 11 8 3 2" xfId="38221"/>
    <cellStyle name="40% - Accent4 11 8 3 2 2" xfId="38222"/>
    <cellStyle name="40% - Accent4 11 8 3 3" xfId="38223"/>
    <cellStyle name="40% - Accent4 11 8 4" xfId="38224"/>
    <cellStyle name="40% - Accent4 11 8 4 2" xfId="38225"/>
    <cellStyle name="40% - Accent4 11 8 5" xfId="38226"/>
    <cellStyle name="40% - Accent4 11 8 6" xfId="38227"/>
    <cellStyle name="40% - Accent4 11 8 7" xfId="38228"/>
    <cellStyle name="40% - Accent4 11 8 8" xfId="38229"/>
    <cellStyle name="40% - Accent4 11 8 9" xfId="38230"/>
    <cellStyle name="40% - Accent4 11 8_PNF Disclosure Summary 063011" xfId="38231"/>
    <cellStyle name="40% - Accent4 11 9" xfId="38232"/>
    <cellStyle name="40% - Accent4 11 9 2" xfId="38233"/>
    <cellStyle name="40% - Accent4 11 9 2 2" xfId="38234"/>
    <cellStyle name="40% - Accent4 11 9 3" xfId="38235"/>
    <cellStyle name="40% - Accent4 11_PNF Disclosure Summary 063011" xfId="38236"/>
    <cellStyle name="40% - Accent4 12" xfId="38237"/>
    <cellStyle name="40% - Accent4 12 10" xfId="38238"/>
    <cellStyle name="40% - Accent4 12 10 2" xfId="38239"/>
    <cellStyle name="40% - Accent4 12 10 2 2" xfId="38240"/>
    <cellStyle name="40% - Accent4 12 10 3" xfId="38241"/>
    <cellStyle name="40% - Accent4 12 11" xfId="38242"/>
    <cellStyle name="40% - Accent4 12 11 2" xfId="38243"/>
    <cellStyle name="40% - Accent4 12 12" xfId="38244"/>
    <cellStyle name="40% - Accent4 12 13" xfId="38245"/>
    <cellStyle name="40% - Accent4 12 14" xfId="38246"/>
    <cellStyle name="40% - Accent4 12 15" xfId="38247"/>
    <cellStyle name="40% - Accent4 12 16" xfId="38248"/>
    <cellStyle name="40% - Accent4 12 17" xfId="38249"/>
    <cellStyle name="40% - Accent4 12 18" xfId="38250"/>
    <cellStyle name="40% - Accent4 12 19" xfId="38251"/>
    <cellStyle name="40% - Accent4 12 2" xfId="38252"/>
    <cellStyle name="40% - Accent4 12 2 10" xfId="38253"/>
    <cellStyle name="40% - Accent4 12 2 11" xfId="38254"/>
    <cellStyle name="40% - Accent4 12 2 12" xfId="38255"/>
    <cellStyle name="40% - Accent4 12 2 13" xfId="38256"/>
    <cellStyle name="40% - Accent4 12 2 14" xfId="38257"/>
    <cellStyle name="40% - Accent4 12 2 15" xfId="38258"/>
    <cellStyle name="40% - Accent4 12 2 16" xfId="38259"/>
    <cellStyle name="40% - Accent4 12 2 2" xfId="38260"/>
    <cellStyle name="40% - Accent4 12 2 2 10" xfId="38261"/>
    <cellStyle name="40% - Accent4 12 2 2 11" xfId="38262"/>
    <cellStyle name="40% - Accent4 12 2 2 12" xfId="38263"/>
    <cellStyle name="40% - Accent4 12 2 2 13" xfId="38264"/>
    <cellStyle name="40% - Accent4 12 2 2 14" xfId="38265"/>
    <cellStyle name="40% - Accent4 12 2 2 15" xfId="38266"/>
    <cellStyle name="40% - Accent4 12 2 2 2" xfId="38267"/>
    <cellStyle name="40% - Accent4 12 2 2 2 2" xfId="38268"/>
    <cellStyle name="40% - Accent4 12 2 2 2 2 2" xfId="38269"/>
    <cellStyle name="40% - Accent4 12 2 2 2 3" xfId="38270"/>
    <cellStyle name="40% - Accent4 12 2 2 3" xfId="38271"/>
    <cellStyle name="40% - Accent4 12 2 2 3 2" xfId="38272"/>
    <cellStyle name="40% - Accent4 12 2 2 3 2 2" xfId="38273"/>
    <cellStyle name="40% - Accent4 12 2 2 3 3" xfId="38274"/>
    <cellStyle name="40% - Accent4 12 2 2 4" xfId="38275"/>
    <cellStyle name="40% - Accent4 12 2 2 4 2" xfId="38276"/>
    <cellStyle name="40% - Accent4 12 2 2 5" xfId="38277"/>
    <cellStyle name="40% - Accent4 12 2 2 6" xfId="38278"/>
    <cellStyle name="40% - Accent4 12 2 2 7" xfId="38279"/>
    <cellStyle name="40% - Accent4 12 2 2 8" xfId="38280"/>
    <cellStyle name="40% - Accent4 12 2 2 9" xfId="38281"/>
    <cellStyle name="40% - Accent4 12 2 2_PNF Disclosure Summary 063011" xfId="38282"/>
    <cellStyle name="40% - Accent4 12 2 3" xfId="38283"/>
    <cellStyle name="40% - Accent4 12 2 3 2" xfId="38284"/>
    <cellStyle name="40% - Accent4 12 2 3 2 2" xfId="38285"/>
    <cellStyle name="40% - Accent4 12 2 3 3" xfId="38286"/>
    <cellStyle name="40% - Accent4 12 2 4" xfId="38287"/>
    <cellStyle name="40% - Accent4 12 2 4 2" xfId="38288"/>
    <cellStyle name="40% - Accent4 12 2 4 2 2" xfId="38289"/>
    <cellStyle name="40% - Accent4 12 2 4 3" xfId="38290"/>
    <cellStyle name="40% - Accent4 12 2 5" xfId="38291"/>
    <cellStyle name="40% - Accent4 12 2 5 2" xfId="38292"/>
    <cellStyle name="40% - Accent4 12 2 6" xfId="38293"/>
    <cellStyle name="40% - Accent4 12 2 7" xfId="38294"/>
    <cellStyle name="40% - Accent4 12 2 8" xfId="38295"/>
    <cellStyle name="40% - Accent4 12 2 9" xfId="38296"/>
    <cellStyle name="40% - Accent4 12 2_PNF Disclosure Summary 063011" xfId="38297"/>
    <cellStyle name="40% - Accent4 12 20" xfId="38298"/>
    <cellStyle name="40% - Accent4 12 21" xfId="38299"/>
    <cellStyle name="40% - Accent4 12 22" xfId="38300"/>
    <cellStyle name="40% - Accent4 12 3" xfId="38301"/>
    <cellStyle name="40% - Accent4 12 3 10" xfId="38302"/>
    <cellStyle name="40% - Accent4 12 3 11" xfId="38303"/>
    <cellStyle name="40% - Accent4 12 3 12" xfId="38304"/>
    <cellStyle name="40% - Accent4 12 3 13" xfId="38305"/>
    <cellStyle name="40% - Accent4 12 3 14" xfId="38306"/>
    <cellStyle name="40% - Accent4 12 3 15" xfId="38307"/>
    <cellStyle name="40% - Accent4 12 3 16" xfId="38308"/>
    <cellStyle name="40% - Accent4 12 3 2" xfId="38309"/>
    <cellStyle name="40% - Accent4 12 3 2 10" xfId="38310"/>
    <cellStyle name="40% - Accent4 12 3 2 11" xfId="38311"/>
    <cellStyle name="40% - Accent4 12 3 2 12" xfId="38312"/>
    <cellStyle name="40% - Accent4 12 3 2 13" xfId="38313"/>
    <cellStyle name="40% - Accent4 12 3 2 14" xfId="38314"/>
    <cellStyle name="40% - Accent4 12 3 2 15" xfId="38315"/>
    <cellStyle name="40% - Accent4 12 3 2 2" xfId="38316"/>
    <cellStyle name="40% - Accent4 12 3 2 2 2" xfId="38317"/>
    <cellStyle name="40% - Accent4 12 3 2 2 2 2" xfId="38318"/>
    <cellStyle name="40% - Accent4 12 3 2 2 3" xfId="38319"/>
    <cellStyle name="40% - Accent4 12 3 2 3" xfId="38320"/>
    <cellStyle name="40% - Accent4 12 3 2 3 2" xfId="38321"/>
    <cellStyle name="40% - Accent4 12 3 2 3 2 2" xfId="38322"/>
    <cellStyle name="40% - Accent4 12 3 2 3 3" xfId="38323"/>
    <cellStyle name="40% - Accent4 12 3 2 4" xfId="38324"/>
    <cellStyle name="40% - Accent4 12 3 2 4 2" xfId="38325"/>
    <cellStyle name="40% - Accent4 12 3 2 5" xfId="38326"/>
    <cellStyle name="40% - Accent4 12 3 2 6" xfId="38327"/>
    <cellStyle name="40% - Accent4 12 3 2 7" xfId="38328"/>
    <cellStyle name="40% - Accent4 12 3 2 8" xfId="38329"/>
    <cellStyle name="40% - Accent4 12 3 2 9" xfId="38330"/>
    <cellStyle name="40% - Accent4 12 3 2_PNF Disclosure Summary 063011" xfId="38331"/>
    <cellStyle name="40% - Accent4 12 3 3" xfId="38332"/>
    <cellStyle name="40% - Accent4 12 3 3 2" xfId="38333"/>
    <cellStyle name="40% - Accent4 12 3 3 2 2" xfId="38334"/>
    <cellStyle name="40% - Accent4 12 3 3 3" xfId="38335"/>
    <cellStyle name="40% - Accent4 12 3 4" xfId="38336"/>
    <cellStyle name="40% - Accent4 12 3 4 2" xfId="38337"/>
    <cellStyle name="40% - Accent4 12 3 4 2 2" xfId="38338"/>
    <cellStyle name="40% - Accent4 12 3 4 3" xfId="38339"/>
    <cellStyle name="40% - Accent4 12 3 5" xfId="38340"/>
    <cellStyle name="40% - Accent4 12 3 5 2" xfId="38341"/>
    <cellStyle name="40% - Accent4 12 3 6" xfId="38342"/>
    <cellStyle name="40% - Accent4 12 3 7" xfId="38343"/>
    <cellStyle name="40% - Accent4 12 3 8" xfId="38344"/>
    <cellStyle name="40% - Accent4 12 3 9" xfId="38345"/>
    <cellStyle name="40% - Accent4 12 3_PNF Disclosure Summary 063011" xfId="38346"/>
    <cellStyle name="40% - Accent4 12 4" xfId="38347"/>
    <cellStyle name="40% - Accent4 12 4 10" xfId="38348"/>
    <cellStyle name="40% - Accent4 12 4 11" xfId="38349"/>
    <cellStyle name="40% - Accent4 12 4 12" xfId="38350"/>
    <cellStyle name="40% - Accent4 12 4 13" xfId="38351"/>
    <cellStyle name="40% - Accent4 12 4 14" xfId="38352"/>
    <cellStyle name="40% - Accent4 12 4 15" xfId="38353"/>
    <cellStyle name="40% - Accent4 12 4 16" xfId="38354"/>
    <cellStyle name="40% - Accent4 12 4 2" xfId="38355"/>
    <cellStyle name="40% - Accent4 12 4 2 10" xfId="38356"/>
    <cellStyle name="40% - Accent4 12 4 2 11" xfId="38357"/>
    <cellStyle name="40% - Accent4 12 4 2 12" xfId="38358"/>
    <cellStyle name="40% - Accent4 12 4 2 13" xfId="38359"/>
    <cellStyle name="40% - Accent4 12 4 2 14" xfId="38360"/>
    <cellStyle name="40% - Accent4 12 4 2 15" xfId="38361"/>
    <cellStyle name="40% - Accent4 12 4 2 2" xfId="38362"/>
    <cellStyle name="40% - Accent4 12 4 2 2 2" xfId="38363"/>
    <cellStyle name="40% - Accent4 12 4 2 2 2 2" xfId="38364"/>
    <cellStyle name="40% - Accent4 12 4 2 2 3" xfId="38365"/>
    <cellStyle name="40% - Accent4 12 4 2 3" xfId="38366"/>
    <cellStyle name="40% - Accent4 12 4 2 3 2" xfId="38367"/>
    <cellStyle name="40% - Accent4 12 4 2 3 2 2" xfId="38368"/>
    <cellStyle name="40% - Accent4 12 4 2 3 3" xfId="38369"/>
    <cellStyle name="40% - Accent4 12 4 2 4" xfId="38370"/>
    <cellStyle name="40% - Accent4 12 4 2 4 2" xfId="38371"/>
    <cellStyle name="40% - Accent4 12 4 2 5" xfId="38372"/>
    <cellStyle name="40% - Accent4 12 4 2 6" xfId="38373"/>
    <cellStyle name="40% - Accent4 12 4 2 7" xfId="38374"/>
    <cellStyle name="40% - Accent4 12 4 2 8" xfId="38375"/>
    <cellStyle name="40% - Accent4 12 4 2 9" xfId="38376"/>
    <cellStyle name="40% - Accent4 12 4 2_PNF Disclosure Summary 063011" xfId="38377"/>
    <cellStyle name="40% - Accent4 12 4 3" xfId="38378"/>
    <cellStyle name="40% - Accent4 12 4 3 2" xfId="38379"/>
    <cellStyle name="40% - Accent4 12 4 3 2 2" xfId="38380"/>
    <cellStyle name="40% - Accent4 12 4 3 3" xfId="38381"/>
    <cellStyle name="40% - Accent4 12 4 4" xfId="38382"/>
    <cellStyle name="40% - Accent4 12 4 4 2" xfId="38383"/>
    <cellStyle name="40% - Accent4 12 4 4 2 2" xfId="38384"/>
    <cellStyle name="40% - Accent4 12 4 4 3" xfId="38385"/>
    <cellStyle name="40% - Accent4 12 4 5" xfId="38386"/>
    <cellStyle name="40% - Accent4 12 4 5 2" xfId="38387"/>
    <cellStyle name="40% - Accent4 12 4 6" xfId="38388"/>
    <cellStyle name="40% - Accent4 12 4 7" xfId="38389"/>
    <cellStyle name="40% - Accent4 12 4 8" xfId="38390"/>
    <cellStyle name="40% - Accent4 12 4 9" xfId="38391"/>
    <cellStyle name="40% - Accent4 12 4_PNF Disclosure Summary 063011" xfId="38392"/>
    <cellStyle name="40% - Accent4 12 5" xfId="38393"/>
    <cellStyle name="40% - Accent4 12 5 10" xfId="38394"/>
    <cellStyle name="40% - Accent4 12 5 11" xfId="38395"/>
    <cellStyle name="40% - Accent4 12 5 12" xfId="38396"/>
    <cellStyle name="40% - Accent4 12 5 13" xfId="38397"/>
    <cellStyle name="40% - Accent4 12 5 14" xfId="38398"/>
    <cellStyle name="40% - Accent4 12 5 15" xfId="38399"/>
    <cellStyle name="40% - Accent4 12 5 16" xfId="38400"/>
    <cellStyle name="40% - Accent4 12 5 2" xfId="38401"/>
    <cellStyle name="40% - Accent4 12 5 2 10" xfId="38402"/>
    <cellStyle name="40% - Accent4 12 5 2 11" xfId="38403"/>
    <cellStyle name="40% - Accent4 12 5 2 12" xfId="38404"/>
    <cellStyle name="40% - Accent4 12 5 2 13" xfId="38405"/>
    <cellStyle name="40% - Accent4 12 5 2 14" xfId="38406"/>
    <cellStyle name="40% - Accent4 12 5 2 15" xfId="38407"/>
    <cellStyle name="40% - Accent4 12 5 2 2" xfId="38408"/>
    <cellStyle name="40% - Accent4 12 5 2 2 2" xfId="38409"/>
    <cellStyle name="40% - Accent4 12 5 2 2 2 2" xfId="38410"/>
    <cellStyle name="40% - Accent4 12 5 2 2 3" xfId="38411"/>
    <cellStyle name="40% - Accent4 12 5 2 3" xfId="38412"/>
    <cellStyle name="40% - Accent4 12 5 2 3 2" xfId="38413"/>
    <cellStyle name="40% - Accent4 12 5 2 3 2 2" xfId="38414"/>
    <cellStyle name="40% - Accent4 12 5 2 3 3" xfId="38415"/>
    <cellStyle name="40% - Accent4 12 5 2 4" xfId="38416"/>
    <cellStyle name="40% - Accent4 12 5 2 4 2" xfId="38417"/>
    <cellStyle name="40% - Accent4 12 5 2 5" xfId="38418"/>
    <cellStyle name="40% - Accent4 12 5 2 6" xfId="38419"/>
    <cellStyle name="40% - Accent4 12 5 2 7" xfId="38420"/>
    <cellStyle name="40% - Accent4 12 5 2 8" xfId="38421"/>
    <cellStyle name="40% - Accent4 12 5 2 9" xfId="38422"/>
    <cellStyle name="40% - Accent4 12 5 2_PNF Disclosure Summary 063011" xfId="38423"/>
    <cellStyle name="40% - Accent4 12 5 3" xfId="38424"/>
    <cellStyle name="40% - Accent4 12 5 3 2" xfId="38425"/>
    <cellStyle name="40% - Accent4 12 5 3 2 2" xfId="38426"/>
    <cellStyle name="40% - Accent4 12 5 3 3" xfId="38427"/>
    <cellStyle name="40% - Accent4 12 5 4" xfId="38428"/>
    <cellStyle name="40% - Accent4 12 5 4 2" xfId="38429"/>
    <cellStyle name="40% - Accent4 12 5 4 2 2" xfId="38430"/>
    <cellStyle name="40% - Accent4 12 5 4 3" xfId="38431"/>
    <cellStyle name="40% - Accent4 12 5 5" xfId="38432"/>
    <cellStyle name="40% - Accent4 12 5 5 2" xfId="38433"/>
    <cellStyle name="40% - Accent4 12 5 6" xfId="38434"/>
    <cellStyle name="40% - Accent4 12 5 7" xfId="38435"/>
    <cellStyle name="40% - Accent4 12 5 8" xfId="38436"/>
    <cellStyle name="40% - Accent4 12 5 9" xfId="38437"/>
    <cellStyle name="40% - Accent4 12 5_PNF Disclosure Summary 063011" xfId="38438"/>
    <cellStyle name="40% - Accent4 12 6" xfId="38439"/>
    <cellStyle name="40% - Accent4 12 6 10" xfId="38440"/>
    <cellStyle name="40% - Accent4 12 6 11" xfId="38441"/>
    <cellStyle name="40% - Accent4 12 6 12" xfId="38442"/>
    <cellStyle name="40% - Accent4 12 6 13" xfId="38443"/>
    <cellStyle name="40% - Accent4 12 6 14" xfId="38444"/>
    <cellStyle name="40% - Accent4 12 6 15" xfId="38445"/>
    <cellStyle name="40% - Accent4 12 6 16" xfId="38446"/>
    <cellStyle name="40% - Accent4 12 6 2" xfId="38447"/>
    <cellStyle name="40% - Accent4 12 6 2 10" xfId="38448"/>
    <cellStyle name="40% - Accent4 12 6 2 11" xfId="38449"/>
    <cellStyle name="40% - Accent4 12 6 2 12" xfId="38450"/>
    <cellStyle name="40% - Accent4 12 6 2 13" xfId="38451"/>
    <cellStyle name="40% - Accent4 12 6 2 14" xfId="38452"/>
    <cellStyle name="40% - Accent4 12 6 2 15" xfId="38453"/>
    <cellStyle name="40% - Accent4 12 6 2 2" xfId="38454"/>
    <cellStyle name="40% - Accent4 12 6 2 2 2" xfId="38455"/>
    <cellStyle name="40% - Accent4 12 6 2 2 2 2" xfId="38456"/>
    <cellStyle name="40% - Accent4 12 6 2 2 3" xfId="38457"/>
    <cellStyle name="40% - Accent4 12 6 2 3" xfId="38458"/>
    <cellStyle name="40% - Accent4 12 6 2 3 2" xfId="38459"/>
    <cellStyle name="40% - Accent4 12 6 2 3 2 2" xfId="38460"/>
    <cellStyle name="40% - Accent4 12 6 2 3 3" xfId="38461"/>
    <cellStyle name="40% - Accent4 12 6 2 4" xfId="38462"/>
    <cellStyle name="40% - Accent4 12 6 2 4 2" xfId="38463"/>
    <cellStyle name="40% - Accent4 12 6 2 5" xfId="38464"/>
    <cellStyle name="40% - Accent4 12 6 2 6" xfId="38465"/>
    <cellStyle name="40% - Accent4 12 6 2 7" xfId="38466"/>
    <cellStyle name="40% - Accent4 12 6 2 8" xfId="38467"/>
    <cellStyle name="40% - Accent4 12 6 2 9" xfId="38468"/>
    <cellStyle name="40% - Accent4 12 6 2_PNF Disclosure Summary 063011" xfId="38469"/>
    <cellStyle name="40% - Accent4 12 6 3" xfId="38470"/>
    <cellStyle name="40% - Accent4 12 6 3 2" xfId="38471"/>
    <cellStyle name="40% - Accent4 12 6 3 2 2" xfId="38472"/>
    <cellStyle name="40% - Accent4 12 6 3 3" xfId="38473"/>
    <cellStyle name="40% - Accent4 12 6 4" xfId="38474"/>
    <cellStyle name="40% - Accent4 12 6 4 2" xfId="38475"/>
    <cellStyle name="40% - Accent4 12 6 4 2 2" xfId="38476"/>
    <cellStyle name="40% - Accent4 12 6 4 3" xfId="38477"/>
    <cellStyle name="40% - Accent4 12 6 5" xfId="38478"/>
    <cellStyle name="40% - Accent4 12 6 5 2" xfId="38479"/>
    <cellStyle name="40% - Accent4 12 6 6" xfId="38480"/>
    <cellStyle name="40% - Accent4 12 6 7" xfId="38481"/>
    <cellStyle name="40% - Accent4 12 6 8" xfId="38482"/>
    <cellStyle name="40% - Accent4 12 6 9" xfId="38483"/>
    <cellStyle name="40% - Accent4 12 6_PNF Disclosure Summary 063011" xfId="38484"/>
    <cellStyle name="40% - Accent4 12 7" xfId="38485"/>
    <cellStyle name="40% - Accent4 12 7 10" xfId="38486"/>
    <cellStyle name="40% - Accent4 12 7 11" xfId="38487"/>
    <cellStyle name="40% - Accent4 12 7 12" xfId="38488"/>
    <cellStyle name="40% - Accent4 12 7 13" xfId="38489"/>
    <cellStyle name="40% - Accent4 12 7 14" xfId="38490"/>
    <cellStyle name="40% - Accent4 12 7 15" xfId="38491"/>
    <cellStyle name="40% - Accent4 12 7 16" xfId="38492"/>
    <cellStyle name="40% - Accent4 12 7 2" xfId="38493"/>
    <cellStyle name="40% - Accent4 12 7 2 10" xfId="38494"/>
    <cellStyle name="40% - Accent4 12 7 2 11" xfId="38495"/>
    <cellStyle name="40% - Accent4 12 7 2 12" xfId="38496"/>
    <cellStyle name="40% - Accent4 12 7 2 13" xfId="38497"/>
    <cellStyle name="40% - Accent4 12 7 2 14" xfId="38498"/>
    <cellStyle name="40% - Accent4 12 7 2 15" xfId="38499"/>
    <cellStyle name="40% - Accent4 12 7 2 2" xfId="38500"/>
    <cellStyle name="40% - Accent4 12 7 2 2 2" xfId="38501"/>
    <cellStyle name="40% - Accent4 12 7 2 2 2 2" xfId="38502"/>
    <cellStyle name="40% - Accent4 12 7 2 2 3" xfId="38503"/>
    <cellStyle name="40% - Accent4 12 7 2 3" xfId="38504"/>
    <cellStyle name="40% - Accent4 12 7 2 3 2" xfId="38505"/>
    <cellStyle name="40% - Accent4 12 7 2 3 2 2" xfId="38506"/>
    <cellStyle name="40% - Accent4 12 7 2 3 3" xfId="38507"/>
    <cellStyle name="40% - Accent4 12 7 2 4" xfId="38508"/>
    <cellStyle name="40% - Accent4 12 7 2 4 2" xfId="38509"/>
    <cellStyle name="40% - Accent4 12 7 2 5" xfId="38510"/>
    <cellStyle name="40% - Accent4 12 7 2 6" xfId="38511"/>
    <cellStyle name="40% - Accent4 12 7 2 7" xfId="38512"/>
    <cellStyle name="40% - Accent4 12 7 2 8" xfId="38513"/>
    <cellStyle name="40% - Accent4 12 7 2 9" xfId="38514"/>
    <cellStyle name="40% - Accent4 12 7 2_PNF Disclosure Summary 063011" xfId="38515"/>
    <cellStyle name="40% - Accent4 12 7 3" xfId="38516"/>
    <cellStyle name="40% - Accent4 12 7 3 2" xfId="38517"/>
    <cellStyle name="40% - Accent4 12 7 3 2 2" xfId="38518"/>
    <cellStyle name="40% - Accent4 12 7 3 3" xfId="38519"/>
    <cellStyle name="40% - Accent4 12 7 4" xfId="38520"/>
    <cellStyle name="40% - Accent4 12 7 4 2" xfId="38521"/>
    <cellStyle name="40% - Accent4 12 7 4 2 2" xfId="38522"/>
    <cellStyle name="40% - Accent4 12 7 4 3" xfId="38523"/>
    <cellStyle name="40% - Accent4 12 7 5" xfId="38524"/>
    <cellStyle name="40% - Accent4 12 7 5 2" xfId="38525"/>
    <cellStyle name="40% - Accent4 12 7 6" xfId="38526"/>
    <cellStyle name="40% - Accent4 12 7 7" xfId="38527"/>
    <cellStyle name="40% - Accent4 12 7 8" xfId="38528"/>
    <cellStyle name="40% - Accent4 12 7 9" xfId="38529"/>
    <cellStyle name="40% - Accent4 12 7_PNF Disclosure Summary 063011" xfId="38530"/>
    <cellStyle name="40% - Accent4 12 8" xfId="38531"/>
    <cellStyle name="40% - Accent4 12 8 10" xfId="38532"/>
    <cellStyle name="40% - Accent4 12 8 11" xfId="38533"/>
    <cellStyle name="40% - Accent4 12 8 12" xfId="38534"/>
    <cellStyle name="40% - Accent4 12 8 13" xfId="38535"/>
    <cellStyle name="40% - Accent4 12 8 14" xfId="38536"/>
    <cellStyle name="40% - Accent4 12 8 15" xfId="38537"/>
    <cellStyle name="40% - Accent4 12 8 2" xfId="38538"/>
    <cellStyle name="40% - Accent4 12 8 2 2" xfId="38539"/>
    <cellStyle name="40% - Accent4 12 8 2 2 2" xfId="38540"/>
    <cellStyle name="40% - Accent4 12 8 2 3" xfId="38541"/>
    <cellStyle name="40% - Accent4 12 8 3" xfId="38542"/>
    <cellStyle name="40% - Accent4 12 8 3 2" xfId="38543"/>
    <cellStyle name="40% - Accent4 12 8 3 2 2" xfId="38544"/>
    <cellStyle name="40% - Accent4 12 8 3 3" xfId="38545"/>
    <cellStyle name="40% - Accent4 12 8 4" xfId="38546"/>
    <cellStyle name="40% - Accent4 12 8 4 2" xfId="38547"/>
    <cellStyle name="40% - Accent4 12 8 5" xfId="38548"/>
    <cellStyle name="40% - Accent4 12 8 6" xfId="38549"/>
    <cellStyle name="40% - Accent4 12 8 7" xfId="38550"/>
    <cellStyle name="40% - Accent4 12 8 8" xfId="38551"/>
    <cellStyle name="40% - Accent4 12 8 9" xfId="38552"/>
    <cellStyle name="40% - Accent4 12 8_PNF Disclosure Summary 063011" xfId="38553"/>
    <cellStyle name="40% - Accent4 12 9" xfId="38554"/>
    <cellStyle name="40% - Accent4 12 9 2" xfId="38555"/>
    <cellStyle name="40% - Accent4 12 9 2 2" xfId="38556"/>
    <cellStyle name="40% - Accent4 12 9 3" xfId="38557"/>
    <cellStyle name="40% - Accent4 12_PNF Disclosure Summary 063011" xfId="38558"/>
    <cellStyle name="40% - Accent4 13" xfId="38559"/>
    <cellStyle name="40% - Accent4 13 10" xfId="38560"/>
    <cellStyle name="40% - Accent4 13 10 2" xfId="38561"/>
    <cellStyle name="40% - Accent4 13 10 2 2" xfId="38562"/>
    <cellStyle name="40% - Accent4 13 10 3" xfId="38563"/>
    <cellStyle name="40% - Accent4 13 11" xfId="38564"/>
    <cellStyle name="40% - Accent4 13 11 2" xfId="38565"/>
    <cellStyle name="40% - Accent4 13 12" xfId="38566"/>
    <cellStyle name="40% - Accent4 13 13" xfId="38567"/>
    <cellStyle name="40% - Accent4 13 14" xfId="38568"/>
    <cellStyle name="40% - Accent4 13 15" xfId="38569"/>
    <cellStyle name="40% - Accent4 13 16" xfId="38570"/>
    <cellStyle name="40% - Accent4 13 17" xfId="38571"/>
    <cellStyle name="40% - Accent4 13 18" xfId="38572"/>
    <cellStyle name="40% - Accent4 13 19" xfId="38573"/>
    <cellStyle name="40% - Accent4 13 2" xfId="38574"/>
    <cellStyle name="40% - Accent4 13 2 10" xfId="38575"/>
    <cellStyle name="40% - Accent4 13 2 11" xfId="38576"/>
    <cellStyle name="40% - Accent4 13 2 12" xfId="38577"/>
    <cellStyle name="40% - Accent4 13 2 13" xfId="38578"/>
    <cellStyle name="40% - Accent4 13 2 14" xfId="38579"/>
    <cellStyle name="40% - Accent4 13 2 15" xfId="38580"/>
    <cellStyle name="40% - Accent4 13 2 16" xfId="38581"/>
    <cellStyle name="40% - Accent4 13 2 2" xfId="38582"/>
    <cellStyle name="40% - Accent4 13 2 2 10" xfId="38583"/>
    <cellStyle name="40% - Accent4 13 2 2 11" xfId="38584"/>
    <cellStyle name="40% - Accent4 13 2 2 12" xfId="38585"/>
    <cellStyle name="40% - Accent4 13 2 2 13" xfId="38586"/>
    <cellStyle name="40% - Accent4 13 2 2 14" xfId="38587"/>
    <cellStyle name="40% - Accent4 13 2 2 15" xfId="38588"/>
    <cellStyle name="40% - Accent4 13 2 2 2" xfId="38589"/>
    <cellStyle name="40% - Accent4 13 2 2 2 2" xfId="38590"/>
    <cellStyle name="40% - Accent4 13 2 2 2 2 2" xfId="38591"/>
    <cellStyle name="40% - Accent4 13 2 2 2 3" xfId="38592"/>
    <cellStyle name="40% - Accent4 13 2 2 3" xfId="38593"/>
    <cellStyle name="40% - Accent4 13 2 2 3 2" xfId="38594"/>
    <cellStyle name="40% - Accent4 13 2 2 3 2 2" xfId="38595"/>
    <cellStyle name="40% - Accent4 13 2 2 3 3" xfId="38596"/>
    <cellStyle name="40% - Accent4 13 2 2 4" xfId="38597"/>
    <cellStyle name="40% - Accent4 13 2 2 4 2" xfId="38598"/>
    <cellStyle name="40% - Accent4 13 2 2 5" xfId="38599"/>
    <cellStyle name="40% - Accent4 13 2 2 6" xfId="38600"/>
    <cellStyle name="40% - Accent4 13 2 2 7" xfId="38601"/>
    <cellStyle name="40% - Accent4 13 2 2 8" xfId="38602"/>
    <cellStyle name="40% - Accent4 13 2 2 9" xfId="38603"/>
    <cellStyle name="40% - Accent4 13 2 2_PNF Disclosure Summary 063011" xfId="38604"/>
    <cellStyle name="40% - Accent4 13 2 3" xfId="38605"/>
    <cellStyle name="40% - Accent4 13 2 3 2" xfId="38606"/>
    <cellStyle name="40% - Accent4 13 2 3 2 2" xfId="38607"/>
    <cellStyle name="40% - Accent4 13 2 3 3" xfId="38608"/>
    <cellStyle name="40% - Accent4 13 2 4" xfId="38609"/>
    <cellStyle name="40% - Accent4 13 2 4 2" xfId="38610"/>
    <cellStyle name="40% - Accent4 13 2 4 2 2" xfId="38611"/>
    <cellStyle name="40% - Accent4 13 2 4 3" xfId="38612"/>
    <cellStyle name="40% - Accent4 13 2 5" xfId="38613"/>
    <cellStyle name="40% - Accent4 13 2 5 2" xfId="38614"/>
    <cellStyle name="40% - Accent4 13 2 6" xfId="38615"/>
    <cellStyle name="40% - Accent4 13 2 7" xfId="38616"/>
    <cellStyle name="40% - Accent4 13 2 8" xfId="38617"/>
    <cellStyle name="40% - Accent4 13 2 9" xfId="38618"/>
    <cellStyle name="40% - Accent4 13 2_PNF Disclosure Summary 063011" xfId="38619"/>
    <cellStyle name="40% - Accent4 13 20" xfId="38620"/>
    <cellStyle name="40% - Accent4 13 21" xfId="38621"/>
    <cellStyle name="40% - Accent4 13 22" xfId="38622"/>
    <cellStyle name="40% - Accent4 13 3" xfId="38623"/>
    <cellStyle name="40% - Accent4 13 3 10" xfId="38624"/>
    <cellStyle name="40% - Accent4 13 3 11" xfId="38625"/>
    <cellStyle name="40% - Accent4 13 3 12" xfId="38626"/>
    <cellStyle name="40% - Accent4 13 3 13" xfId="38627"/>
    <cellStyle name="40% - Accent4 13 3 14" xfId="38628"/>
    <cellStyle name="40% - Accent4 13 3 15" xfId="38629"/>
    <cellStyle name="40% - Accent4 13 3 16" xfId="38630"/>
    <cellStyle name="40% - Accent4 13 3 2" xfId="38631"/>
    <cellStyle name="40% - Accent4 13 3 2 10" xfId="38632"/>
    <cellStyle name="40% - Accent4 13 3 2 11" xfId="38633"/>
    <cellStyle name="40% - Accent4 13 3 2 12" xfId="38634"/>
    <cellStyle name="40% - Accent4 13 3 2 13" xfId="38635"/>
    <cellStyle name="40% - Accent4 13 3 2 14" xfId="38636"/>
    <cellStyle name="40% - Accent4 13 3 2 15" xfId="38637"/>
    <cellStyle name="40% - Accent4 13 3 2 2" xfId="38638"/>
    <cellStyle name="40% - Accent4 13 3 2 2 2" xfId="38639"/>
    <cellStyle name="40% - Accent4 13 3 2 2 2 2" xfId="38640"/>
    <cellStyle name="40% - Accent4 13 3 2 2 3" xfId="38641"/>
    <cellStyle name="40% - Accent4 13 3 2 3" xfId="38642"/>
    <cellStyle name="40% - Accent4 13 3 2 3 2" xfId="38643"/>
    <cellStyle name="40% - Accent4 13 3 2 3 2 2" xfId="38644"/>
    <cellStyle name="40% - Accent4 13 3 2 3 3" xfId="38645"/>
    <cellStyle name="40% - Accent4 13 3 2 4" xfId="38646"/>
    <cellStyle name="40% - Accent4 13 3 2 4 2" xfId="38647"/>
    <cellStyle name="40% - Accent4 13 3 2 5" xfId="38648"/>
    <cellStyle name="40% - Accent4 13 3 2 6" xfId="38649"/>
    <cellStyle name="40% - Accent4 13 3 2 7" xfId="38650"/>
    <cellStyle name="40% - Accent4 13 3 2 8" xfId="38651"/>
    <cellStyle name="40% - Accent4 13 3 2 9" xfId="38652"/>
    <cellStyle name="40% - Accent4 13 3 2_PNF Disclosure Summary 063011" xfId="38653"/>
    <cellStyle name="40% - Accent4 13 3 3" xfId="38654"/>
    <cellStyle name="40% - Accent4 13 3 3 2" xfId="38655"/>
    <cellStyle name="40% - Accent4 13 3 3 2 2" xfId="38656"/>
    <cellStyle name="40% - Accent4 13 3 3 3" xfId="38657"/>
    <cellStyle name="40% - Accent4 13 3 4" xfId="38658"/>
    <cellStyle name="40% - Accent4 13 3 4 2" xfId="38659"/>
    <cellStyle name="40% - Accent4 13 3 4 2 2" xfId="38660"/>
    <cellStyle name="40% - Accent4 13 3 4 3" xfId="38661"/>
    <cellStyle name="40% - Accent4 13 3 5" xfId="38662"/>
    <cellStyle name="40% - Accent4 13 3 5 2" xfId="38663"/>
    <cellStyle name="40% - Accent4 13 3 6" xfId="38664"/>
    <cellStyle name="40% - Accent4 13 3 7" xfId="38665"/>
    <cellStyle name="40% - Accent4 13 3 8" xfId="38666"/>
    <cellStyle name="40% - Accent4 13 3 9" xfId="38667"/>
    <cellStyle name="40% - Accent4 13 3_PNF Disclosure Summary 063011" xfId="38668"/>
    <cellStyle name="40% - Accent4 13 4" xfId="38669"/>
    <cellStyle name="40% - Accent4 13 4 10" xfId="38670"/>
    <cellStyle name="40% - Accent4 13 4 11" xfId="38671"/>
    <cellStyle name="40% - Accent4 13 4 12" xfId="38672"/>
    <cellStyle name="40% - Accent4 13 4 13" xfId="38673"/>
    <cellStyle name="40% - Accent4 13 4 14" xfId="38674"/>
    <cellStyle name="40% - Accent4 13 4 15" xfId="38675"/>
    <cellStyle name="40% - Accent4 13 4 16" xfId="38676"/>
    <cellStyle name="40% - Accent4 13 4 2" xfId="38677"/>
    <cellStyle name="40% - Accent4 13 4 2 10" xfId="38678"/>
    <cellStyle name="40% - Accent4 13 4 2 11" xfId="38679"/>
    <cellStyle name="40% - Accent4 13 4 2 12" xfId="38680"/>
    <cellStyle name="40% - Accent4 13 4 2 13" xfId="38681"/>
    <cellStyle name="40% - Accent4 13 4 2 14" xfId="38682"/>
    <cellStyle name="40% - Accent4 13 4 2 15" xfId="38683"/>
    <cellStyle name="40% - Accent4 13 4 2 2" xfId="38684"/>
    <cellStyle name="40% - Accent4 13 4 2 2 2" xfId="38685"/>
    <cellStyle name="40% - Accent4 13 4 2 2 2 2" xfId="38686"/>
    <cellStyle name="40% - Accent4 13 4 2 2 3" xfId="38687"/>
    <cellStyle name="40% - Accent4 13 4 2 3" xfId="38688"/>
    <cellStyle name="40% - Accent4 13 4 2 3 2" xfId="38689"/>
    <cellStyle name="40% - Accent4 13 4 2 3 2 2" xfId="38690"/>
    <cellStyle name="40% - Accent4 13 4 2 3 3" xfId="38691"/>
    <cellStyle name="40% - Accent4 13 4 2 4" xfId="38692"/>
    <cellStyle name="40% - Accent4 13 4 2 4 2" xfId="38693"/>
    <cellStyle name="40% - Accent4 13 4 2 5" xfId="38694"/>
    <cellStyle name="40% - Accent4 13 4 2 6" xfId="38695"/>
    <cellStyle name="40% - Accent4 13 4 2 7" xfId="38696"/>
    <cellStyle name="40% - Accent4 13 4 2 8" xfId="38697"/>
    <cellStyle name="40% - Accent4 13 4 2 9" xfId="38698"/>
    <cellStyle name="40% - Accent4 13 4 2_PNF Disclosure Summary 063011" xfId="38699"/>
    <cellStyle name="40% - Accent4 13 4 3" xfId="38700"/>
    <cellStyle name="40% - Accent4 13 4 3 2" xfId="38701"/>
    <cellStyle name="40% - Accent4 13 4 3 2 2" xfId="38702"/>
    <cellStyle name="40% - Accent4 13 4 3 3" xfId="38703"/>
    <cellStyle name="40% - Accent4 13 4 4" xfId="38704"/>
    <cellStyle name="40% - Accent4 13 4 4 2" xfId="38705"/>
    <cellStyle name="40% - Accent4 13 4 4 2 2" xfId="38706"/>
    <cellStyle name="40% - Accent4 13 4 4 3" xfId="38707"/>
    <cellStyle name="40% - Accent4 13 4 5" xfId="38708"/>
    <cellStyle name="40% - Accent4 13 4 5 2" xfId="38709"/>
    <cellStyle name="40% - Accent4 13 4 6" xfId="38710"/>
    <cellStyle name="40% - Accent4 13 4 7" xfId="38711"/>
    <cellStyle name="40% - Accent4 13 4 8" xfId="38712"/>
    <cellStyle name="40% - Accent4 13 4 9" xfId="38713"/>
    <cellStyle name="40% - Accent4 13 4_PNF Disclosure Summary 063011" xfId="38714"/>
    <cellStyle name="40% - Accent4 13 5" xfId="38715"/>
    <cellStyle name="40% - Accent4 13 5 10" xfId="38716"/>
    <cellStyle name="40% - Accent4 13 5 11" xfId="38717"/>
    <cellStyle name="40% - Accent4 13 5 12" xfId="38718"/>
    <cellStyle name="40% - Accent4 13 5 13" xfId="38719"/>
    <cellStyle name="40% - Accent4 13 5 14" xfId="38720"/>
    <cellStyle name="40% - Accent4 13 5 15" xfId="38721"/>
    <cellStyle name="40% - Accent4 13 5 16" xfId="38722"/>
    <cellStyle name="40% - Accent4 13 5 2" xfId="38723"/>
    <cellStyle name="40% - Accent4 13 5 2 10" xfId="38724"/>
    <cellStyle name="40% - Accent4 13 5 2 11" xfId="38725"/>
    <cellStyle name="40% - Accent4 13 5 2 12" xfId="38726"/>
    <cellStyle name="40% - Accent4 13 5 2 13" xfId="38727"/>
    <cellStyle name="40% - Accent4 13 5 2 14" xfId="38728"/>
    <cellStyle name="40% - Accent4 13 5 2 15" xfId="38729"/>
    <cellStyle name="40% - Accent4 13 5 2 2" xfId="38730"/>
    <cellStyle name="40% - Accent4 13 5 2 2 2" xfId="38731"/>
    <cellStyle name="40% - Accent4 13 5 2 2 2 2" xfId="38732"/>
    <cellStyle name="40% - Accent4 13 5 2 2 3" xfId="38733"/>
    <cellStyle name="40% - Accent4 13 5 2 3" xfId="38734"/>
    <cellStyle name="40% - Accent4 13 5 2 3 2" xfId="38735"/>
    <cellStyle name="40% - Accent4 13 5 2 3 2 2" xfId="38736"/>
    <cellStyle name="40% - Accent4 13 5 2 3 3" xfId="38737"/>
    <cellStyle name="40% - Accent4 13 5 2 4" xfId="38738"/>
    <cellStyle name="40% - Accent4 13 5 2 4 2" xfId="38739"/>
    <cellStyle name="40% - Accent4 13 5 2 5" xfId="38740"/>
    <cellStyle name="40% - Accent4 13 5 2 6" xfId="38741"/>
    <cellStyle name="40% - Accent4 13 5 2 7" xfId="38742"/>
    <cellStyle name="40% - Accent4 13 5 2 8" xfId="38743"/>
    <cellStyle name="40% - Accent4 13 5 2 9" xfId="38744"/>
    <cellStyle name="40% - Accent4 13 5 2_PNF Disclosure Summary 063011" xfId="38745"/>
    <cellStyle name="40% - Accent4 13 5 3" xfId="38746"/>
    <cellStyle name="40% - Accent4 13 5 3 2" xfId="38747"/>
    <cellStyle name="40% - Accent4 13 5 3 2 2" xfId="38748"/>
    <cellStyle name="40% - Accent4 13 5 3 3" xfId="38749"/>
    <cellStyle name="40% - Accent4 13 5 4" xfId="38750"/>
    <cellStyle name="40% - Accent4 13 5 4 2" xfId="38751"/>
    <cellStyle name="40% - Accent4 13 5 4 2 2" xfId="38752"/>
    <cellStyle name="40% - Accent4 13 5 4 3" xfId="38753"/>
    <cellStyle name="40% - Accent4 13 5 5" xfId="38754"/>
    <cellStyle name="40% - Accent4 13 5 5 2" xfId="38755"/>
    <cellStyle name="40% - Accent4 13 5 6" xfId="38756"/>
    <cellStyle name="40% - Accent4 13 5 7" xfId="38757"/>
    <cellStyle name="40% - Accent4 13 5 8" xfId="38758"/>
    <cellStyle name="40% - Accent4 13 5 9" xfId="38759"/>
    <cellStyle name="40% - Accent4 13 5_PNF Disclosure Summary 063011" xfId="38760"/>
    <cellStyle name="40% - Accent4 13 6" xfId="38761"/>
    <cellStyle name="40% - Accent4 13 6 10" xfId="38762"/>
    <cellStyle name="40% - Accent4 13 6 11" xfId="38763"/>
    <cellStyle name="40% - Accent4 13 6 12" xfId="38764"/>
    <cellStyle name="40% - Accent4 13 6 13" xfId="38765"/>
    <cellStyle name="40% - Accent4 13 6 14" xfId="38766"/>
    <cellStyle name="40% - Accent4 13 6 15" xfId="38767"/>
    <cellStyle name="40% - Accent4 13 6 16" xfId="38768"/>
    <cellStyle name="40% - Accent4 13 6 2" xfId="38769"/>
    <cellStyle name="40% - Accent4 13 6 2 10" xfId="38770"/>
    <cellStyle name="40% - Accent4 13 6 2 11" xfId="38771"/>
    <cellStyle name="40% - Accent4 13 6 2 12" xfId="38772"/>
    <cellStyle name="40% - Accent4 13 6 2 13" xfId="38773"/>
    <cellStyle name="40% - Accent4 13 6 2 14" xfId="38774"/>
    <cellStyle name="40% - Accent4 13 6 2 15" xfId="38775"/>
    <cellStyle name="40% - Accent4 13 6 2 2" xfId="38776"/>
    <cellStyle name="40% - Accent4 13 6 2 2 2" xfId="38777"/>
    <cellStyle name="40% - Accent4 13 6 2 2 2 2" xfId="38778"/>
    <cellStyle name="40% - Accent4 13 6 2 2 3" xfId="38779"/>
    <cellStyle name="40% - Accent4 13 6 2 3" xfId="38780"/>
    <cellStyle name="40% - Accent4 13 6 2 3 2" xfId="38781"/>
    <cellStyle name="40% - Accent4 13 6 2 3 2 2" xfId="38782"/>
    <cellStyle name="40% - Accent4 13 6 2 3 3" xfId="38783"/>
    <cellStyle name="40% - Accent4 13 6 2 4" xfId="38784"/>
    <cellStyle name="40% - Accent4 13 6 2 4 2" xfId="38785"/>
    <cellStyle name="40% - Accent4 13 6 2 5" xfId="38786"/>
    <cellStyle name="40% - Accent4 13 6 2 6" xfId="38787"/>
    <cellStyle name="40% - Accent4 13 6 2 7" xfId="38788"/>
    <cellStyle name="40% - Accent4 13 6 2 8" xfId="38789"/>
    <cellStyle name="40% - Accent4 13 6 2 9" xfId="38790"/>
    <cellStyle name="40% - Accent4 13 6 2_PNF Disclosure Summary 063011" xfId="38791"/>
    <cellStyle name="40% - Accent4 13 6 3" xfId="38792"/>
    <cellStyle name="40% - Accent4 13 6 3 2" xfId="38793"/>
    <cellStyle name="40% - Accent4 13 6 3 2 2" xfId="38794"/>
    <cellStyle name="40% - Accent4 13 6 3 3" xfId="38795"/>
    <cellStyle name="40% - Accent4 13 6 4" xfId="38796"/>
    <cellStyle name="40% - Accent4 13 6 4 2" xfId="38797"/>
    <cellStyle name="40% - Accent4 13 6 4 2 2" xfId="38798"/>
    <cellStyle name="40% - Accent4 13 6 4 3" xfId="38799"/>
    <cellStyle name="40% - Accent4 13 6 5" xfId="38800"/>
    <cellStyle name="40% - Accent4 13 6 5 2" xfId="38801"/>
    <cellStyle name="40% - Accent4 13 6 6" xfId="38802"/>
    <cellStyle name="40% - Accent4 13 6 7" xfId="38803"/>
    <cellStyle name="40% - Accent4 13 6 8" xfId="38804"/>
    <cellStyle name="40% - Accent4 13 6 9" xfId="38805"/>
    <cellStyle name="40% - Accent4 13 6_PNF Disclosure Summary 063011" xfId="38806"/>
    <cellStyle name="40% - Accent4 13 7" xfId="38807"/>
    <cellStyle name="40% - Accent4 13 7 10" xfId="38808"/>
    <cellStyle name="40% - Accent4 13 7 11" xfId="38809"/>
    <cellStyle name="40% - Accent4 13 7 12" xfId="38810"/>
    <cellStyle name="40% - Accent4 13 7 13" xfId="38811"/>
    <cellStyle name="40% - Accent4 13 7 14" xfId="38812"/>
    <cellStyle name="40% - Accent4 13 7 15" xfId="38813"/>
    <cellStyle name="40% - Accent4 13 7 16" xfId="38814"/>
    <cellStyle name="40% - Accent4 13 7 2" xfId="38815"/>
    <cellStyle name="40% - Accent4 13 7 2 10" xfId="38816"/>
    <cellStyle name="40% - Accent4 13 7 2 11" xfId="38817"/>
    <cellStyle name="40% - Accent4 13 7 2 12" xfId="38818"/>
    <cellStyle name="40% - Accent4 13 7 2 13" xfId="38819"/>
    <cellStyle name="40% - Accent4 13 7 2 14" xfId="38820"/>
    <cellStyle name="40% - Accent4 13 7 2 15" xfId="38821"/>
    <cellStyle name="40% - Accent4 13 7 2 2" xfId="38822"/>
    <cellStyle name="40% - Accent4 13 7 2 2 2" xfId="38823"/>
    <cellStyle name="40% - Accent4 13 7 2 2 2 2" xfId="38824"/>
    <cellStyle name="40% - Accent4 13 7 2 2 3" xfId="38825"/>
    <cellStyle name="40% - Accent4 13 7 2 3" xfId="38826"/>
    <cellStyle name="40% - Accent4 13 7 2 3 2" xfId="38827"/>
    <cellStyle name="40% - Accent4 13 7 2 3 2 2" xfId="38828"/>
    <cellStyle name="40% - Accent4 13 7 2 3 3" xfId="38829"/>
    <cellStyle name="40% - Accent4 13 7 2 4" xfId="38830"/>
    <cellStyle name="40% - Accent4 13 7 2 4 2" xfId="38831"/>
    <cellStyle name="40% - Accent4 13 7 2 5" xfId="38832"/>
    <cellStyle name="40% - Accent4 13 7 2 6" xfId="38833"/>
    <cellStyle name="40% - Accent4 13 7 2 7" xfId="38834"/>
    <cellStyle name="40% - Accent4 13 7 2 8" xfId="38835"/>
    <cellStyle name="40% - Accent4 13 7 2 9" xfId="38836"/>
    <cellStyle name="40% - Accent4 13 7 2_PNF Disclosure Summary 063011" xfId="38837"/>
    <cellStyle name="40% - Accent4 13 7 3" xfId="38838"/>
    <cellStyle name="40% - Accent4 13 7 3 2" xfId="38839"/>
    <cellStyle name="40% - Accent4 13 7 3 2 2" xfId="38840"/>
    <cellStyle name="40% - Accent4 13 7 3 3" xfId="38841"/>
    <cellStyle name="40% - Accent4 13 7 4" xfId="38842"/>
    <cellStyle name="40% - Accent4 13 7 4 2" xfId="38843"/>
    <cellStyle name="40% - Accent4 13 7 4 2 2" xfId="38844"/>
    <cellStyle name="40% - Accent4 13 7 4 3" xfId="38845"/>
    <cellStyle name="40% - Accent4 13 7 5" xfId="38846"/>
    <cellStyle name="40% - Accent4 13 7 5 2" xfId="38847"/>
    <cellStyle name="40% - Accent4 13 7 6" xfId="38848"/>
    <cellStyle name="40% - Accent4 13 7 7" xfId="38849"/>
    <cellStyle name="40% - Accent4 13 7 8" xfId="38850"/>
    <cellStyle name="40% - Accent4 13 7 9" xfId="38851"/>
    <cellStyle name="40% - Accent4 13 7_PNF Disclosure Summary 063011" xfId="38852"/>
    <cellStyle name="40% - Accent4 13 8" xfId="38853"/>
    <cellStyle name="40% - Accent4 13 8 10" xfId="38854"/>
    <cellStyle name="40% - Accent4 13 8 11" xfId="38855"/>
    <cellStyle name="40% - Accent4 13 8 12" xfId="38856"/>
    <cellStyle name="40% - Accent4 13 8 13" xfId="38857"/>
    <cellStyle name="40% - Accent4 13 8 14" xfId="38858"/>
    <cellStyle name="40% - Accent4 13 8 15" xfId="38859"/>
    <cellStyle name="40% - Accent4 13 8 2" xfId="38860"/>
    <cellStyle name="40% - Accent4 13 8 2 2" xfId="38861"/>
    <cellStyle name="40% - Accent4 13 8 2 2 2" xfId="38862"/>
    <cellStyle name="40% - Accent4 13 8 2 3" xfId="38863"/>
    <cellStyle name="40% - Accent4 13 8 3" xfId="38864"/>
    <cellStyle name="40% - Accent4 13 8 3 2" xfId="38865"/>
    <cellStyle name="40% - Accent4 13 8 3 2 2" xfId="38866"/>
    <cellStyle name="40% - Accent4 13 8 3 3" xfId="38867"/>
    <cellStyle name="40% - Accent4 13 8 4" xfId="38868"/>
    <cellStyle name="40% - Accent4 13 8 4 2" xfId="38869"/>
    <cellStyle name="40% - Accent4 13 8 5" xfId="38870"/>
    <cellStyle name="40% - Accent4 13 8 6" xfId="38871"/>
    <cellStyle name="40% - Accent4 13 8 7" xfId="38872"/>
    <cellStyle name="40% - Accent4 13 8 8" xfId="38873"/>
    <cellStyle name="40% - Accent4 13 8 9" xfId="38874"/>
    <cellStyle name="40% - Accent4 13 8_PNF Disclosure Summary 063011" xfId="38875"/>
    <cellStyle name="40% - Accent4 13 9" xfId="38876"/>
    <cellStyle name="40% - Accent4 13 9 2" xfId="38877"/>
    <cellStyle name="40% - Accent4 13 9 2 2" xfId="38878"/>
    <cellStyle name="40% - Accent4 13 9 3" xfId="38879"/>
    <cellStyle name="40% - Accent4 13_PNF Disclosure Summary 063011" xfId="38880"/>
    <cellStyle name="40% - Accent4 14" xfId="38881"/>
    <cellStyle name="40% - Accent4 14 10" xfId="38882"/>
    <cellStyle name="40% - Accent4 14 11" xfId="38883"/>
    <cellStyle name="40% - Accent4 14 12" xfId="38884"/>
    <cellStyle name="40% - Accent4 14 13" xfId="38885"/>
    <cellStyle name="40% - Accent4 14 14" xfId="38886"/>
    <cellStyle name="40% - Accent4 14 15" xfId="38887"/>
    <cellStyle name="40% - Accent4 14 16" xfId="38888"/>
    <cellStyle name="40% - Accent4 14 2" xfId="38889"/>
    <cellStyle name="40% - Accent4 14 2 10" xfId="38890"/>
    <cellStyle name="40% - Accent4 14 2 11" xfId="38891"/>
    <cellStyle name="40% - Accent4 14 2 12" xfId="38892"/>
    <cellStyle name="40% - Accent4 14 2 13" xfId="38893"/>
    <cellStyle name="40% - Accent4 14 2 14" xfId="38894"/>
    <cellStyle name="40% - Accent4 14 2 15" xfId="38895"/>
    <cellStyle name="40% - Accent4 14 2 2" xfId="38896"/>
    <cellStyle name="40% - Accent4 14 2 2 2" xfId="38897"/>
    <cellStyle name="40% - Accent4 14 2 2 2 2" xfId="38898"/>
    <cellStyle name="40% - Accent4 14 2 2 3" xfId="38899"/>
    <cellStyle name="40% - Accent4 14 2 3" xfId="38900"/>
    <cellStyle name="40% - Accent4 14 2 3 2" xfId="38901"/>
    <cellStyle name="40% - Accent4 14 2 3 2 2" xfId="38902"/>
    <cellStyle name="40% - Accent4 14 2 3 3" xfId="38903"/>
    <cellStyle name="40% - Accent4 14 2 4" xfId="38904"/>
    <cellStyle name="40% - Accent4 14 2 4 2" xfId="38905"/>
    <cellStyle name="40% - Accent4 14 2 5" xfId="38906"/>
    <cellStyle name="40% - Accent4 14 2 6" xfId="38907"/>
    <cellStyle name="40% - Accent4 14 2 7" xfId="38908"/>
    <cellStyle name="40% - Accent4 14 2 8" xfId="38909"/>
    <cellStyle name="40% - Accent4 14 2 9" xfId="38910"/>
    <cellStyle name="40% - Accent4 14 2_PNF Disclosure Summary 063011" xfId="38911"/>
    <cellStyle name="40% - Accent4 14 3" xfId="38912"/>
    <cellStyle name="40% - Accent4 14 3 2" xfId="38913"/>
    <cellStyle name="40% - Accent4 14 3 2 2" xfId="38914"/>
    <cellStyle name="40% - Accent4 14 3 3" xfId="38915"/>
    <cellStyle name="40% - Accent4 14 4" xfId="38916"/>
    <cellStyle name="40% - Accent4 14 4 2" xfId="38917"/>
    <cellStyle name="40% - Accent4 14 4 2 2" xfId="38918"/>
    <cellStyle name="40% - Accent4 14 4 3" xfId="38919"/>
    <cellStyle name="40% - Accent4 14 5" xfId="38920"/>
    <cellStyle name="40% - Accent4 14 5 2" xfId="38921"/>
    <cellStyle name="40% - Accent4 14 6" xfId="38922"/>
    <cellStyle name="40% - Accent4 14 7" xfId="38923"/>
    <cellStyle name="40% - Accent4 14 8" xfId="38924"/>
    <cellStyle name="40% - Accent4 14 9" xfId="38925"/>
    <cellStyle name="40% - Accent4 14_PNF Disclosure Summary 063011" xfId="38926"/>
    <cellStyle name="40% - Accent4 15" xfId="38927"/>
    <cellStyle name="40% - Accent4 15 10" xfId="38928"/>
    <cellStyle name="40% - Accent4 15 11" xfId="38929"/>
    <cellStyle name="40% - Accent4 15 12" xfId="38930"/>
    <cellStyle name="40% - Accent4 15 13" xfId="38931"/>
    <cellStyle name="40% - Accent4 15 14" xfId="38932"/>
    <cellStyle name="40% - Accent4 15 15" xfId="38933"/>
    <cellStyle name="40% - Accent4 15 16" xfId="38934"/>
    <cellStyle name="40% - Accent4 15 2" xfId="38935"/>
    <cellStyle name="40% - Accent4 15 2 10" xfId="38936"/>
    <cellStyle name="40% - Accent4 15 2 11" xfId="38937"/>
    <cellStyle name="40% - Accent4 15 2 12" xfId="38938"/>
    <cellStyle name="40% - Accent4 15 2 13" xfId="38939"/>
    <cellStyle name="40% - Accent4 15 2 14" xfId="38940"/>
    <cellStyle name="40% - Accent4 15 2 15" xfId="38941"/>
    <cellStyle name="40% - Accent4 15 2 2" xfId="38942"/>
    <cellStyle name="40% - Accent4 15 2 2 2" xfId="38943"/>
    <cellStyle name="40% - Accent4 15 2 2 2 2" xfId="38944"/>
    <cellStyle name="40% - Accent4 15 2 2 3" xfId="38945"/>
    <cellStyle name="40% - Accent4 15 2 3" xfId="38946"/>
    <cellStyle name="40% - Accent4 15 2 3 2" xfId="38947"/>
    <cellStyle name="40% - Accent4 15 2 3 2 2" xfId="38948"/>
    <cellStyle name="40% - Accent4 15 2 3 3" xfId="38949"/>
    <cellStyle name="40% - Accent4 15 2 4" xfId="38950"/>
    <cellStyle name="40% - Accent4 15 2 4 2" xfId="38951"/>
    <cellStyle name="40% - Accent4 15 2 5" xfId="38952"/>
    <cellStyle name="40% - Accent4 15 2 6" xfId="38953"/>
    <cellStyle name="40% - Accent4 15 2 7" xfId="38954"/>
    <cellStyle name="40% - Accent4 15 2 8" xfId="38955"/>
    <cellStyle name="40% - Accent4 15 2 9" xfId="38956"/>
    <cellStyle name="40% - Accent4 15 2_PNF Disclosure Summary 063011" xfId="38957"/>
    <cellStyle name="40% - Accent4 15 3" xfId="38958"/>
    <cellStyle name="40% - Accent4 15 3 2" xfId="38959"/>
    <cellStyle name="40% - Accent4 15 3 2 2" xfId="38960"/>
    <cellStyle name="40% - Accent4 15 3 3" xfId="38961"/>
    <cellStyle name="40% - Accent4 15 4" xfId="38962"/>
    <cellStyle name="40% - Accent4 15 4 2" xfId="38963"/>
    <cellStyle name="40% - Accent4 15 4 2 2" xfId="38964"/>
    <cellStyle name="40% - Accent4 15 4 3" xfId="38965"/>
    <cellStyle name="40% - Accent4 15 5" xfId="38966"/>
    <cellStyle name="40% - Accent4 15 5 2" xfId="38967"/>
    <cellStyle name="40% - Accent4 15 6" xfId="38968"/>
    <cellStyle name="40% - Accent4 15 7" xfId="38969"/>
    <cellStyle name="40% - Accent4 15 8" xfId="38970"/>
    <cellStyle name="40% - Accent4 15 9" xfId="38971"/>
    <cellStyle name="40% - Accent4 15_PNF Disclosure Summary 063011" xfId="38972"/>
    <cellStyle name="40% - Accent4 16" xfId="38973"/>
    <cellStyle name="40% - Accent4 16 10" xfId="38974"/>
    <cellStyle name="40% - Accent4 16 11" xfId="38975"/>
    <cellStyle name="40% - Accent4 16 12" xfId="38976"/>
    <cellStyle name="40% - Accent4 16 13" xfId="38977"/>
    <cellStyle name="40% - Accent4 16 14" xfId="38978"/>
    <cellStyle name="40% - Accent4 16 15" xfId="38979"/>
    <cellStyle name="40% - Accent4 16 16" xfId="38980"/>
    <cellStyle name="40% - Accent4 16 2" xfId="38981"/>
    <cellStyle name="40% - Accent4 16 2 10" xfId="38982"/>
    <cellStyle name="40% - Accent4 16 2 11" xfId="38983"/>
    <cellStyle name="40% - Accent4 16 2 12" xfId="38984"/>
    <cellStyle name="40% - Accent4 16 2 13" xfId="38985"/>
    <cellStyle name="40% - Accent4 16 2 14" xfId="38986"/>
    <cellStyle name="40% - Accent4 16 2 15" xfId="38987"/>
    <cellStyle name="40% - Accent4 16 2 2" xfId="38988"/>
    <cellStyle name="40% - Accent4 16 2 2 2" xfId="38989"/>
    <cellStyle name="40% - Accent4 16 2 2 2 2" xfId="38990"/>
    <cellStyle name="40% - Accent4 16 2 2 3" xfId="38991"/>
    <cellStyle name="40% - Accent4 16 2 3" xfId="38992"/>
    <cellStyle name="40% - Accent4 16 2 3 2" xfId="38993"/>
    <cellStyle name="40% - Accent4 16 2 3 2 2" xfId="38994"/>
    <cellStyle name="40% - Accent4 16 2 3 3" xfId="38995"/>
    <cellStyle name="40% - Accent4 16 2 4" xfId="38996"/>
    <cellStyle name="40% - Accent4 16 2 4 2" xfId="38997"/>
    <cellStyle name="40% - Accent4 16 2 5" xfId="38998"/>
    <cellStyle name="40% - Accent4 16 2 6" xfId="38999"/>
    <cellStyle name="40% - Accent4 16 2 7" xfId="39000"/>
    <cellStyle name="40% - Accent4 16 2 8" xfId="39001"/>
    <cellStyle name="40% - Accent4 16 2 9" xfId="39002"/>
    <cellStyle name="40% - Accent4 16 2_PNF Disclosure Summary 063011" xfId="39003"/>
    <cellStyle name="40% - Accent4 16 3" xfId="39004"/>
    <cellStyle name="40% - Accent4 16 3 2" xfId="39005"/>
    <cellStyle name="40% - Accent4 16 3 2 2" xfId="39006"/>
    <cellStyle name="40% - Accent4 16 3 3" xfId="39007"/>
    <cellStyle name="40% - Accent4 16 4" xfId="39008"/>
    <cellStyle name="40% - Accent4 16 4 2" xfId="39009"/>
    <cellStyle name="40% - Accent4 16 4 2 2" xfId="39010"/>
    <cellStyle name="40% - Accent4 16 4 3" xfId="39011"/>
    <cellStyle name="40% - Accent4 16 5" xfId="39012"/>
    <cellStyle name="40% - Accent4 16 5 2" xfId="39013"/>
    <cellStyle name="40% - Accent4 16 6" xfId="39014"/>
    <cellStyle name="40% - Accent4 16 7" xfId="39015"/>
    <cellStyle name="40% - Accent4 16 8" xfId="39016"/>
    <cellStyle name="40% - Accent4 16 9" xfId="39017"/>
    <cellStyle name="40% - Accent4 16_PNF Disclosure Summary 063011" xfId="39018"/>
    <cellStyle name="40% - Accent4 17" xfId="39019"/>
    <cellStyle name="40% - Accent4 17 10" xfId="39020"/>
    <cellStyle name="40% - Accent4 17 11" xfId="39021"/>
    <cellStyle name="40% - Accent4 17 12" xfId="39022"/>
    <cellStyle name="40% - Accent4 17 13" xfId="39023"/>
    <cellStyle name="40% - Accent4 17 14" xfId="39024"/>
    <cellStyle name="40% - Accent4 17 15" xfId="39025"/>
    <cellStyle name="40% - Accent4 17 16" xfId="39026"/>
    <cellStyle name="40% - Accent4 17 2" xfId="39027"/>
    <cellStyle name="40% - Accent4 17 2 10" xfId="39028"/>
    <cellStyle name="40% - Accent4 17 2 11" xfId="39029"/>
    <cellStyle name="40% - Accent4 17 2 12" xfId="39030"/>
    <cellStyle name="40% - Accent4 17 2 13" xfId="39031"/>
    <cellStyle name="40% - Accent4 17 2 14" xfId="39032"/>
    <cellStyle name="40% - Accent4 17 2 15" xfId="39033"/>
    <cellStyle name="40% - Accent4 17 2 2" xfId="39034"/>
    <cellStyle name="40% - Accent4 17 2 2 2" xfId="39035"/>
    <cellStyle name="40% - Accent4 17 2 2 2 2" xfId="39036"/>
    <cellStyle name="40% - Accent4 17 2 2 3" xfId="39037"/>
    <cellStyle name="40% - Accent4 17 2 3" xfId="39038"/>
    <cellStyle name="40% - Accent4 17 2 3 2" xfId="39039"/>
    <cellStyle name="40% - Accent4 17 2 3 2 2" xfId="39040"/>
    <cellStyle name="40% - Accent4 17 2 3 3" xfId="39041"/>
    <cellStyle name="40% - Accent4 17 2 4" xfId="39042"/>
    <cellStyle name="40% - Accent4 17 2 4 2" xfId="39043"/>
    <cellStyle name="40% - Accent4 17 2 5" xfId="39044"/>
    <cellStyle name="40% - Accent4 17 2 6" xfId="39045"/>
    <cellStyle name="40% - Accent4 17 2 7" xfId="39046"/>
    <cellStyle name="40% - Accent4 17 2 8" xfId="39047"/>
    <cellStyle name="40% - Accent4 17 2 9" xfId="39048"/>
    <cellStyle name="40% - Accent4 17 2_PNF Disclosure Summary 063011" xfId="39049"/>
    <cellStyle name="40% - Accent4 17 3" xfId="39050"/>
    <cellStyle name="40% - Accent4 17 3 2" xfId="39051"/>
    <cellStyle name="40% - Accent4 17 3 2 2" xfId="39052"/>
    <cellStyle name="40% - Accent4 17 3 3" xfId="39053"/>
    <cellStyle name="40% - Accent4 17 4" xfId="39054"/>
    <cellStyle name="40% - Accent4 17 4 2" xfId="39055"/>
    <cellStyle name="40% - Accent4 17 4 2 2" xfId="39056"/>
    <cellStyle name="40% - Accent4 17 4 3" xfId="39057"/>
    <cellStyle name="40% - Accent4 17 5" xfId="39058"/>
    <cellStyle name="40% - Accent4 17 5 2" xfId="39059"/>
    <cellStyle name="40% - Accent4 17 6" xfId="39060"/>
    <cellStyle name="40% - Accent4 17 7" xfId="39061"/>
    <cellStyle name="40% - Accent4 17 8" xfId="39062"/>
    <cellStyle name="40% - Accent4 17 9" xfId="39063"/>
    <cellStyle name="40% - Accent4 17_PNF Disclosure Summary 063011" xfId="39064"/>
    <cellStyle name="40% - Accent4 18" xfId="39065"/>
    <cellStyle name="40% - Accent4 18 10" xfId="39066"/>
    <cellStyle name="40% - Accent4 18 11" xfId="39067"/>
    <cellStyle name="40% - Accent4 18 12" xfId="39068"/>
    <cellStyle name="40% - Accent4 18 13" xfId="39069"/>
    <cellStyle name="40% - Accent4 18 14" xfId="39070"/>
    <cellStyle name="40% - Accent4 18 15" xfId="39071"/>
    <cellStyle name="40% - Accent4 18 16" xfId="39072"/>
    <cellStyle name="40% - Accent4 18 2" xfId="39073"/>
    <cellStyle name="40% - Accent4 18 2 10" xfId="39074"/>
    <cellStyle name="40% - Accent4 18 2 11" xfId="39075"/>
    <cellStyle name="40% - Accent4 18 2 12" xfId="39076"/>
    <cellStyle name="40% - Accent4 18 2 13" xfId="39077"/>
    <cellStyle name="40% - Accent4 18 2 14" xfId="39078"/>
    <cellStyle name="40% - Accent4 18 2 15" xfId="39079"/>
    <cellStyle name="40% - Accent4 18 2 2" xfId="39080"/>
    <cellStyle name="40% - Accent4 18 2 2 2" xfId="39081"/>
    <cellStyle name="40% - Accent4 18 2 2 2 2" xfId="39082"/>
    <cellStyle name="40% - Accent4 18 2 2 3" xfId="39083"/>
    <cellStyle name="40% - Accent4 18 2 3" xfId="39084"/>
    <cellStyle name="40% - Accent4 18 2 3 2" xfId="39085"/>
    <cellStyle name="40% - Accent4 18 2 3 2 2" xfId="39086"/>
    <cellStyle name="40% - Accent4 18 2 3 3" xfId="39087"/>
    <cellStyle name="40% - Accent4 18 2 4" xfId="39088"/>
    <cellStyle name="40% - Accent4 18 2 4 2" xfId="39089"/>
    <cellStyle name="40% - Accent4 18 2 5" xfId="39090"/>
    <cellStyle name="40% - Accent4 18 2 6" xfId="39091"/>
    <cellStyle name="40% - Accent4 18 2 7" xfId="39092"/>
    <cellStyle name="40% - Accent4 18 2 8" xfId="39093"/>
    <cellStyle name="40% - Accent4 18 2 9" xfId="39094"/>
    <cellStyle name="40% - Accent4 18 2_PNF Disclosure Summary 063011" xfId="39095"/>
    <cellStyle name="40% - Accent4 18 3" xfId="39096"/>
    <cellStyle name="40% - Accent4 18 3 2" xfId="39097"/>
    <cellStyle name="40% - Accent4 18 3 2 2" xfId="39098"/>
    <cellStyle name="40% - Accent4 18 3 3" xfId="39099"/>
    <cellStyle name="40% - Accent4 18 4" xfId="39100"/>
    <cellStyle name="40% - Accent4 18 4 2" xfId="39101"/>
    <cellStyle name="40% - Accent4 18 4 2 2" xfId="39102"/>
    <cellStyle name="40% - Accent4 18 4 3" xfId="39103"/>
    <cellStyle name="40% - Accent4 18 5" xfId="39104"/>
    <cellStyle name="40% - Accent4 18 5 2" xfId="39105"/>
    <cellStyle name="40% - Accent4 18 6" xfId="39106"/>
    <cellStyle name="40% - Accent4 18 7" xfId="39107"/>
    <cellStyle name="40% - Accent4 18 8" xfId="39108"/>
    <cellStyle name="40% - Accent4 18 9" xfId="39109"/>
    <cellStyle name="40% - Accent4 18_PNF Disclosure Summary 063011" xfId="39110"/>
    <cellStyle name="40% - Accent4 19" xfId="39111"/>
    <cellStyle name="40% - Accent4 19 10" xfId="39112"/>
    <cellStyle name="40% - Accent4 19 11" xfId="39113"/>
    <cellStyle name="40% - Accent4 19 12" xfId="39114"/>
    <cellStyle name="40% - Accent4 19 13" xfId="39115"/>
    <cellStyle name="40% - Accent4 19 14" xfId="39116"/>
    <cellStyle name="40% - Accent4 19 15" xfId="39117"/>
    <cellStyle name="40% - Accent4 19 16" xfId="39118"/>
    <cellStyle name="40% - Accent4 19 2" xfId="39119"/>
    <cellStyle name="40% - Accent4 19 2 10" xfId="39120"/>
    <cellStyle name="40% - Accent4 19 2 11" xfId="39121"/>
    <cellStyle name="40% - Accent4 19 2 12" xfId="39122"/>
    <cellStyle name="40% - Accent4 19 2 13" xfId="39123"/>
    <cellStyle name="40% - Accent4 19 2 14" xfId="39124"/>
    <cellStyle name="40% - Accent4 19 2 15" xfId="39125"/>
    <cellStyle name="40% - Accent4 19 2 2" xfId="39126"/>
    <cellStyle name="40% - Accent4 19 2 2 2" xfId="39127"/>
    <cellStyle name="40% - Accent4 19 2 2 2 2" xfId="39128"/>
    <cellStyle name="40% - Accent4 19 2 2 3" xfId="39129"/>
    <cellStyle name="40% - Accent4 19 2 3" xfId="39130"/>
    <cellStyle name="40% - Accent4 19 2 3 2" xfId="39131"/>
    <cellStyle name="40% - Accent4 19 2 3 2 2" xfId="39132"/>
    <cellStyle name="40% - Accent4 19 2 3 3" xfId="39133"/>
    <cellStyle name="40% - Accent4 19 2 4" xfId="39134"/>
    <cellStyle name="40% - Accent4 19 2 4 2" xfId="39135"/>
    <cellStyle name="40% - Accent4 19 2 5" xfId="39136"/>
    <cellStyle name="40% - Accent4 19 2 6" xfId="39137"/>
    <cellStyle name="40% - Accent4 19 2 7" xfId="39138"/>
    <cellStyle name="40% - Accent4 19 2 8" xfId="39139"/>
    <cellStyle name="40% - Accent4 19 2 9" xfId="39140"/>
    <cellStyle name="40% - Accent4 19 2_PNF Disclosure Summary 063011" xfId="39141"/>
    <cellStyle name="40% - Accent4 19 3" xfId="39142"/>
    <cellStyle name="40% - Accent4 19 3 2" xfId="39143"/>
    <cellStyle name="40% - Accent4 19 3 2 2" xfId="39144"/>
    <cellStyle name="40% - Accent4 19 3 3" xfId="39145"/>
    <cellStyle name="40% - Accent4 19 4" xfId="39146"/>
    <cellStyle name="40% - Accent4 19 4 2" xfId="39147"/>
    <cellStyle name="40% - Accent4 19 4 2 2" xfId="39148"/>
    <cellStyle name="40% - Accent4 19 4 3" xfId="39149"/>
    <cellStyle name="40% - Accent4 19 5" xfId="39150"/>
    <cellStyle name="40% - Accent4 19 5 2" xfId="39151"/>
    <cellStyle name="40% - Accent4 19 6" xfId="39152"/>
    <cellStyle name="40% - Accent4 19 7" xfId="39153"/>
    <cellStyle name="40% - Accent4 19 8" xfId="39154"/>
    <cellStyle name="40% - Accent4 19 9" xfId="39155"/>
    <cellStyle name="40% - Accent4 19_PNF Disclosure Summary 063011" xfId="39156"/>
    <cellStyle name="40% - Accent4 2" xfId="39157"/>
    <cellStyle name="40% - Accent4 2 10" xfId="39158"/>
    <cellStyle name="40% - Accent4 2 10 2" xfId="39159"/>
    <cellStyle name="40% - Accent4 2 10 2 2" xfId="39160"/>
    <cellStyle name="40% - Accent4 2 10 3" xfId="39161"/>
    <cellStyle name="40% - Accent4 2 11" xfId="39162"/>
    <cellStyle name="40% - Accent4 2 11 2" xfId="39163"/>
    <cellStyle name="40% - Accent4 2 12" xfId="39164"/>
    <cellStyle name="40% - Accent4 2 13" xfId="39165"/>
    <cellStyle name="40% - Accent4 2 14" xfId="39166"/>
    <cellStyle name="40% - Accent4 2 15" xfId="39167"/>
    <cellStyle name="40% - Accent4 2 16" xfId="39168"/>
    <cellStyle name="40% - Accent4 2 17" xfId="39169"/>
    <cellStyle name="40% - Accent4 2 18" xfId="39170"/>
    <cellStyle name="40% - Accent4 2 19" xfId="39171"/>
    <cellStyle name="40% - Accent4 2 2" xfId="39172"/>
    <cellStyle name="40% - Accent4 2 2 10" xfId="39173"/>
    <cellStyle name="40% - Accent4 2 2 11" xfId="39174"/>
    <cellStyle name="40% - Accent4 2 2 12" xfId="39175"/>
    <cellStyle name="40% - Accent4 2 2 13" xfId="39176"/>
    <cellStyle name="40% - Accent4 2 2 14" xfId="39177"/>
    <cellStyle name="40% - Accent4 2 2 15" xfId="39178"/>
    <cellStyle name="40% - Accent4 2 2 16" xfId="39179"/>
    <cellStyle name="40% - Accent4 2 2 2" xfId="39180"/>
    <cellStyle name="40% - Accent4 2 2 2 10" xfId="39181"/>
    <cellStyle name="40% - Accent4 2 2 2 11" xfId="39182"/>
    <cellStyle name="40% - Accent4 2 2 2 12" xfId="39183"/>
    <cellStyle name="40% - Accent4 2 2 2 13" xfId="39184"/>
    <cellStyle name="40% - Accent4 2 2 2 14" xfId="39185"/>
    <cellStyle name="40% - Accent4 2 2 2 15" xfId="39186"/>
    <cellStyle name="40% - Accent4 2 2 2 2" xfId="39187"/>
    <cellStyle name="40% - Accent4 2 2 2 2 2" xfId="39188"/>
    <cellStyle name="40% - Accent4 2 2 2 2 2 2" xfId="39189"/>
    <cellStyle name="40% - Accent4 2 2 2 2 3" xfId="39190"/>
    <cellStyle name="40% - Accent4 2 2 2 3" xfId="39191"/>
    <cellStyle name="40% - Accent4 2 2 2 3 2" xfId="39192"/>
    <cellStyle name="40% - Accent4 2 2 2 3 2 2" xfId="39193"/>
    <cellStyle name="40% - Accent4 2 2 2 3 3" xfId="39194"/>
    <cellStyle name="40% - Accent4 2 2 2 4" xfId="39195"/>
    <cellStyle name="40% - Accent4 2 2 2 4 2" xfId="39196"/>
    <cellStyle name="40% - Accent4 2 2 2 5" xfId="39197"/>
    <cellStyle name="40% - Accent4 2 2 2 6" xfId="39198"/>
    <cellStyle name="40% - Accent4 2 2 2 7" xfId="39199"/>
    <cellStyle name="40% - Accent4 2 2 2 8" xfId="39200"/>
    <cellStyle name="40% - Accent4 2 2 2 9" xfId="39201"/>
    <cellStyle name="40% - Accent4 2 2 2_PNF Disclosure Summary 063011" xfId="39202"/>
    <cellStyle name="40% - Accent4 2 2 3" xfId="39203"/>
    <cellStyle name="40% - Accent4 2 2 3 2" xfId="39204"/>
    <cellStyle name="40% - Accent4 2 2 3 2 2" xfId="39205"/>
    <cellStyle name="40% - Accent4 2 2 3 3" xfId="39206"/>
    <cellStyle name="40% - Accent4 2 2 4" xfId="39207"/>
    <cellStyle name="40% - Accent4 2 2 4 2" xfId="39208"/>
    <cellStyle name="40% - Accent4 2 2 4 2 2" xfId="39209"/>
    <cellStyle name="40% - Accent4 2 2 4 3" xfId="39210"/>
    <cellStyle name="40% - Accent4 2 2 5" xfId="39211"/>
    <cellStyle name="40% - Accent4 2 2 5 2" xfId="39212"/>
    <cellStyle name="40% - Accent4 2 2 6" xfId="39213"/>
    <cellStyle name="40% - Accent4 2 2 7" xfId="39214"/>
    <cellStyle name="40% - Accent4 2 2 8" xfId="39215"/>
    <cellStyle name="40% - Accent4 2 2 9" xfId="39216"/>
    <cellStyle name="40% - Accent4 2 2_PNF Disclosure Summary 063011" xfId="39217"/>
    <cellStyle name="40% - Accent4 2 20" xfId="39218"/>
    <cellStyle name="40% - Accent4 2 21" xfId="39219"/>
    <cellStyle name="40% - Accent4 2 22" xfId="39220"/>
    <cellStyle name="40% - Accent4 2 3" xfId="39221"/>
    <cellStyle name="40% - Accent4 2 3 10" xfId="39222"/>
    <cellStyle name="40% - Accent4 2 3 11" xfId="39223"/>
    <cellStyle name="40% - Accent4 2 3 12" xfId="39224"/>
    <cellStyle name="40% - Accent4 2 3 13" xfId="39225"/>
    <cellStyle name="40% - Accent4 2 3 14" xfId="39226"/>
    <cellStyle name="40% - Accent4 2 3 15" xfId="39227"/>
    <cellStyle name="40% - Accent4 2 3 16" xfId="39228"/>
    <cellStyle name="40% - Accent4 2 3 2" xfId="39229"/>
    <cellStyle name="40% - Accent4 2 3 2 10" xfId="39230"/>
    <cellStyle name="40% - Accent4 2 3 2 11" xfId="39231"/>
    <cellStyle name="40% - Accent4 2 3 2 12" xfId="39232"/>
    <cellStyle name="40% - Accent4 2 3 2 13" xfId="39233"/>
    <cellStyle name="40% - Accent4 2 3 2 14" xfId="39234"/>
    <cellStyle name="40% - Accent4 2 3 2 15" xfId="39235"/>
    <cellStyle name="40% - Accent4 2 3 2 2" xfId="39236"/>
    <cellStyle name="40% - Accent4 2 3 2 2 2" xfId="39237"/>
    <cellStyle name="40% - Accent4 2 3 2 2 2 2" xfId="39238"/>
    <cellStyle name="40% - Accent4 2 3 2 2 3" xfId="39239"/>
    <cellStyle name="40% - Accent4 2 3 2 3" xfId="39240"/>
    <cellStyle name="40% - Accent4 2 3 2 3 2" xfId="39241"/>
    <cellStyle name="40% - Accent4 2 3 2 3 2 2" xfId="39242"/>
    <cellStyle name="40% - Accent4 2 3 2 3 3" xfId="39243"/>
    <cellStyle name="40% - Accent4 2 3 2 4" xfId="39244"/>
    <cellStyle name="40% - Accent4 2 3 2 4 2" xfId="39245"/>
    <cellStyle name="40% - Accent4 2 3 2 5" xfId="39246"/>
    <cellStyle name="40% - Accent4 2 3 2 6" xfId="39247"/>
    <cellStyle name="40% - Accent4 2 3 2 7" xfId="39248"/>
    <cellStyle name="40% - Accent4 2 3 2 8" xfId="39249"/>
    <cellStyle name="40% - Accent4 2 3 2 9" xfId="39250"/>
    <cellStyle name="40% - Accent4 2 3 2_PNF Disclosure Summary 063011" xfId="39251"/>
    <cellStyle name="40% - Accent4 2 3 3" xfId="39252"/>
    <cellStyle name="40% - Accent4 2 3 3 2" xfId="39253"/>
    <cellStyle name="40% - Accent4 2 3 3 2 2" xfId="39254"/>
    <cellStyle name="40% - Accent4 2 3 3 3" xfId="39255"/>
    <cellStyle name="40% - Accent4 2 3 4" xfId="39256"/>
    <cellStyle name="40% - Accent4 2 3 4 2" xfId="39257"/>
    <cellStyle name="40% - Accent4 2 3 4 2 2" xfId="39258"/>
    <cellStyle name="40% - Accent4 2 3 4 3" xfId="39259"/>
    <cellStyle name="40% - Accent4 2 3 5" xfId="39260"/>
    <cellStyle name="40% - Accent4 2 3 5 2" xfId="39261"/>
    <cellStyle name="40% - Accent4 2 3 6" xfId="39262"/>
    <cellStyle name="40% - Accent4 2 3 7" xfId="39263"/>
    <cellStyle name="40% - Accent4 2 3 8" xfId="39264"/>
    <cellStyle name="40% - Accent4 2 3 9" xfId="39265"/>
    <cellStyle name="40% - Accent4 2 3_PNF Disclosure Summary 063011" xfId="39266"/>
    <cellStyle name="40% - Accent4 2 4" xfId="39267"/>
    <cellStyle name="40% - Accent4 2 4 10" xfId="39268"/>
    <cellStyle name="40% - Accent4 2 4 11" xfId="39269"/>
    <cellStyle name="40% - Accent4 2 4 12" xfId="39270"/>
    <cellStyle name="40% - Accent4 2 4 13" xfId="39271"/>
    <cellStyle name="40% - Accent4 2 4 14" xfId="39272"/>
    <cellStyle name="40% - Accent4 2 4 15" xfId="39273"/>
    <cellStyle name="40% - Accent4 2 4 16" xfId="39274"/>
    <cellStyle name="40% - Accent4 2 4 2" xfId="39275"/>
    <cellStyle name="40% - Accent4 2 4 2 10" xfId="39276"/>
    <cellStyle name="40% - Accent4 2 4 2 11" xfId="39277"/>
    <cellStyle name="40% - Accent4 2 4 2 12" xfId="39278"/>
    <cellStyle name="40% - Accent4 2 4 2 13" xfId="39279"/>
    <cellStyle name="40% - Accent4 2 4 2 14" xfId="39280"/>
    <cellStyle name="40% - Accent4 2 4 2 15" xfId="39281"/>
    <cellStyle name="40% - Accent4 2 4 2 2" xfId="39282"/>
    <cellStyle name="40% - Accent4 2 4 2 2 2" xfId="39283"/>
    <cellStyle name="40% - Accent4 2 4 2 2 2 2" xfId="39284"/>
    <cellStyle name="40% - Accent4 2 4 2 2 3" xfId="39285"/>
    <cellStyle name="40% - Accent4 2 4 2 3" xfId="39286"/>
    <cellStyle name="40% - Accent4 2 4 2 3 2" xfId="39287"/>
    <cellStyle name="40% - Accent4 2 4 2 3 2 2" xfId="39288"/>
    <cellStyle name="40% - Accent4 2 4 2 3 3" xfId="39289"/>
    <cellStyle name="40% - Accent4 2 4 2 4" xfId="39290"/>
    <cellStyle name="40% - Accent4 2 4 2 4 2" xfId="39291"/>
    <cellStyle name="40% - Accent4 2 4 2 5" xfId="39292"/>
    <cellStyle name="40% - Accent4 2 4 2 6" xfId="39293"/>
    <cellStyle name="40% - Accent4 2 4 2 7" xfId="39294"/>
    <cellStyle name="40% - Accent4 2 4 2 8" xfId="39295"/>
    <cellStyle name="40% - Accent4 2 4 2 9" xfId="39296"/>
    <cellStyle name="40% - Accent4 2 4 2_PNF Disclosure Summary 063011" xfId="39297"/>
    <cellStyle name="40% - Accent4 2 4 3" xfId="39298"/>
    <cellStyle name="40% - Accent4 2 4 3 2" xfId="39299"/>
    <cellStyle name="40% - Accent4 2 4 3 2 2" xfId="39300"/>
    <cellStyle name="40% - Accent4 2 4 3 3" xfId="39301"/>
    <cellStyle name="40% - Accent4 2 4 4" xfId="39302"/>
    <cellStyle name="40% - Accent4 2 4 4 2" xfId="39303"/>
    <cellStyle name="40% - Accent4 2 4 4 2 2" xfId="39304"/>
    <cellStyle name="40% - Accent4 2 4 4 3" xfId="39305"/>
    <cellStyle name="40% - Accent4 2 4 5" xfId="39306"/>
    <cellStyle name="40% - Accent4 2 4 5 2" xfId="39307"/>
    <cellStyle name="40% - Accent4 2 4 6" xfId="39308"/>
    <cellStyle name="40% - Accent4 2 4 7" xfId="39309"/>
    <cellStyle name="40% - Accent4 2 4 8" xfId="39310"/>
    <cellStyle name="40% - Accent4 2 4 9" xfId="39311"/>
    <cellStyle name="40% - Accent4 2 4_PNF Disclosure Summary 063011" xfId="39312"/>
    <cellStyle name="40% - Accent4 2 5" xfId="39313"/>
    <cellStyle name="40% - Accent4 2 5 10" xfId="39314"/>
    <cellStyle name="40% - Accent4 2 5 11" xfId="39315"/>
    <cellStyle name="40% - Accent4 2 5 12" xfId="39316"/>
    <cellStyle name="40% - Accent4 2 5 13" xfId="39317"/>
    <cellStyle name="40% - Accent4 2 5 14" xfId="39318"/>
    <cellStyle name="40% - Accent4 2 5 15" xfId="39319"/>
    <cellStyle name="40% - Accent4 2 5 16" xfId="39320"/>
    <cellStyle name="40% - Accent4 2 5 2" xfId="39321"/>
    <cellStyle name="40% - Accent4 2 5 2 10" xfId="39322"/>
    <cellStyle name="40% - Accent4 2 5 2 11" xfId="39323"/>
    <cellStyle name="40% - Accent4 2 5 2 12" xfId="39324"/>
    <cellStyle name="40% - Accent4 2 5 2 13" xfId="39325"/>
    <cellStyle name="40% - Accent4 2 5 2 14" xfId="39326"/>
    <cellStyle name="40% - Accent4 2 5 2 15" xfId="39327"/>
    <cellStyle name="40% - Accent4 2 5 2 2" xfId="39328"/>
    <cellStyle name="40% - Accent4 2 5 2 2 2" xfId="39329"/>
    <cellStyle name="40% - Accent4 2 5 2 2 2 2" xfId="39330"/>
    <cellStyle name="40% - Accent4 2 5 2 2 3" xfId="39331"/>
    <cellStyle name="40% - Accent4 2 5 2 3" xfId="39332"/>
    <cellStyle name="40% - Accent4 2 5 2 3 2" xfId="39333"/>
    <cellStyle name="40% - Accent4 2 5 2 3 2 2" xfId="39334"/>
    <cellStyle name="40% - Accent4 2 5 2 3 3" xfId="39335"/>
    <cellStyle name="40% - Accent4 2 5 2 4" xfId="39336"/>
    <cellStyle name="40% - Accent4 2 5 2 4 2" xfId="39337"/>
    <cellStyle name="40% - Accent4 2 5 2 5" xfId="39338"/>
    <cellStyle name="40% - Accent4 2 5 2 6" xfId="39339"/>
    <cellStyle name="40% - Accent4 2 5 2 7" xfId="39340"/>
    <cellStyle name="40% - Accent4 2 5 2 8" xfId="39341"/>
    <cellStyle name="40% - Accent4 2 5 2 9" xfId="39342"/>
    <cellStyle name="40% - Accent4 2 5 2_PNF Disclosure Summary 063011" xfId="39343"/>
    <cellStyle name="40% - Accent4 2 5 3" xfId="39344"/>
    <cellStyle name="40% - Accent4 2 5 3 2" xfId="39345"/>
    <cellStyle name="40% - Accent4 2 5 3 2 2" xfId="39346"/>
    <cellStyle name="40% - Accent4 2 5 3 3" xfId="39347"/>
    <cellStyle name="40% - Accent4 2 5 4" xfId="39348"/>
    <cellStyle name="40% - Accent4 2 5 4 2" xfId="39349"/>
    <cellStyle name="40% - Accent4 2 5 4 2 2" xfId="39350"/>
    <cellStyle name="40% - Accent4 2 5 4 3" xfId="39351"/>
    <cellStyle name="40% - Accent4 2 5 5" xfId="39352"/>
    <cellStyle name="40% - Accent4 2 5 5 2" xfId="39353"/>
    <cellStyle name="40% - Accent4 2 5 6" xfId="39354"/>
    <cellStyle name="40% - Accent4 2 5 7" xfId="39355"/>
    <cellStyle name="40% - Accent4 2 5 8" xfId="39356"/>
    <cellStyle name="40% - Accent4 2 5 9" xfId="39357"/>
    <cellStyle name="40% - Accent4 2 5_PNF Disclosure Summary 063011" xfId="39358"/>
    <cellStyle name="40% - Accent4 2 6" xfId="39359"/>
    <cellStyle name="40% - Accent4 2 6 10" xfId="39360"/>
    <cellStyle name="40% - Accent4 2 6 11" xfId="39361"/>
    <cellStyle name="40% - Accent4 2 6 12" xfId="39362"/>
    <cellStyle name="40% - Accent4 2 6 13" xfId="39363"/>
    <cellStyle name="40% - Accent4 2 6 14" xfId="39364"/>
    <cellStyle name="40% - Accent4 2 6 15" xfId="39365"/>
    <cellStyle name="40% - Accent4 2 6 16" xfId="39366"/>
    <cellStyle name="40% - Accent4 2 6 2" xfId="39367"/>
    <cellStyle name="40% - Accent4 2 6 2 10" xfId="39368"/>
    <cellStyle name="40% - Accent4 2 6 2 11" xfId="39369"/>
    <cellStyle name="40% - Accent4 2 6 2 12" xfId="39370"/>
    <cellStyle name="40% - Accent4 2 6 2 13" xfId="39371"/>
    <cellStyle name="40% - Accent4 2 6 2 14" xfId="39372"/>
    <cellStyle name="40% - Accent4 2 6 2 15" xfId="39373"/>
    <cellStyle name="40% - Accent4 2 6 2 2" xfId="39374"/>
    <cellStyle name="40% - Accent4 2 6 2 2 2" xfId="39375"/>
    <cellStyle name="40% - Accent4 2 6 2 2 2 2" xfId="39376"/>
    <cellStyle name="40% - Accent4 2 6 2 2 3" xfId="39377"/>
    <cellStyle name="40% - Accent4 2 6 2 3" xfId="39378"/>
    <cellStyle name="40% - Accent4 2 6 2 3 2" xfId="39379"/>
    <cellStyle name="40% - Accent4 2 6 2 3 2 2" xfId="39380"/>
    <cellStyle name="40% - Accent4 2 6 2 3 3" xfId="39381"/>
    <cellStyle name="40% - Accent4 2 6 2 4" xfId="39382"/>
    <cellStyle name="40% - Accent4 2 6 2 4 2" xfId="39383"/>
    <cellStyle name="40% - Accent4 2 6 2 5" xfId="39384"/>
    <cellStyle name="40% - Accent4 2 6 2 6" xfId="39385"/>
    <cellStyle name="40% - Accent4 2 6 2 7" xfId="39386"/>
    <cellStyle name="40% - Accent4 2 6 2 8" xfId="39387"/>
    <cellStyle name="40% - Accent4 2 6 2 9" xfId="39388"/>
    <cellStyle name="40% - Accent4 2 6 2_PNF Disclosure Summary 063011" xfId="39389"/>
    <cellStyle name="40% - Accent4 2 6 3" xfId="39390"/>
    <cellStyle name="40% - Accent4 2 6 3 2" xfId="39391"/>
    <cellStyle name="40% - Accent4 2 6 3 2 2" xfId="39392"/>
    <cellStyle name="40% - Accent4 2 6 3 3" xfId="39393"/>
    <cellStyle name="40% - Accent4 2 6 4" xfId="39394"/>
    <cellStyle name="40% - Accent4 2 6 4 2" xfId="39395"/>
    <cellStyle name="40% - Accent4 2 6 4 2 2" xfId="39396"/>
    <cellStyle name="40% - Accent4 2 6 4 3" xfId="39397"/>
    <cellStyle name="40% - Accent4 2 6 5" xfId="39398"/>
    <cellStyle name="40% - Accent4 2 6 5 2" xfId="39399"/>
    <cellStyle name="40% - Accent4 2 6 6" xfId="39400"/>
    <cellStyle name="40% - Accent4 2 6 7" xfId="39401"/>
    <cellStyle name="40% - Accent4 2 6 8" xfId="39402"/>
    <cellStyle name="40% - Accent4 2 6 9" xfId="39403"/>
    <cellStyle name="40% - Accent4 2 6_PNF Disclosure Summary 063011" xfId="39404"/>
    <cellStyle name="40% - Accent4 2 7" xfId="39405"/>
    <cellStyle name="40% - Accent4 2 7 10" xfId="39406"/>
    <cellStyle name="40% - Accent4 2 7 11" xfId="39407"/>
    <cellStyle name="40% - Accent4 2 7 12" xfId="39408"/>
    <cellStyle name="40% - Accent4 2 7 13" xfId="39409"/>
    <cellStyle name="40% - Accent4 2 7 14" xfId="39410"/>
    <cellStyle name="40% - Accent4 2 7 15" xfId="39411"/>
    <cellStyle name="40% - Accent4 2 7 16" xfId="39412"/>
    <cellStyle name="40% - Accent4 2 7 2" xfId="39413"/>
    <cellStyle name="40% - Accent4 2 7 2 10" xfId="39414"/>
    <cellStyle name="40% - Accent4 2 7 2 11" xfId="39415"/>
    <cellStyle name="40% - Accent4 2 7 2 12" xfId="39416"/>
    <cellStyle name="40% - Accent4 2 7 2 13" xfId="39417"/>
    <cellStyle name="40% - Accent4 2 7 2 14" xfId="39418"/>
    <cellStyle name="40% - Accent4 2 7 2 15" xfId="39419"/>
    <cellStyle name="40% - Accent4 2 7 2 2" xfId="39420"/>
    <cellStyle name="40% - Accent4 2 7 2 2 2" xfId="39421"/>
    <cellStyle name="40% - Accent4 2 7 2 2 2 2" xfId="39422"/>
    <cellStyle name="40% - Accent4 2 7 2 2 3" xfId="39423"/>
    <cellStyle name="40% - Accent4 2 7 2 3" xfId="39424"/>
    <cellStyle name="40% - Accent4 2 7 2 3 2" xfId="39425"/>
    <cellStyle name="40% - Accent4 2 7 2 3 2 2" xfId="39426"/>
    <cellStyle name="40% - Accent4 2 7 2 3 3" xfId="39427"/>
    <cellStyle name="40% - Accent4 2 7 2 4" xfId="39428"/>
    <cellStyle name="40% - Accent4 2 7 2 4 2" xfId="39429"/>
    <cellStyle name="40% - Accent4 2 7 2 5" xfId="39430"/>
    <cellStyle name="40% - Accent4 2 7 2 6" xfId="39431"/>
    <cellStyle name="40% - Accent4 2 7 2 7" xfId="39432"/>
    <cellStyle name="40% - Accent4 2 7 2 8" xfId="39433"/>
    <cellStyle name="40% - Accent4 2 7 2 9" xfId="39434"/>
    <cellStyle name="40% - Accent4 2 7 2_PNF Disclosure Summary 063011" xfId="39435"/>
    <cellStyle name="40% - Accent4 2 7 3" xfId="39436"/>
    <cellStyle name="40% - Accent4 2 7 3 2" xfId="39437"/>
    <cellStyle name="40% - Accent4 2 7 3 2 2" xfId="39438"/>
    <cellStyle name="40% - Accent4 2 7 3 3" xfId="39439"/>
    <cellStyle name="40% - Accent4 2 7 4" xfId="39440"/>
    <cellStyle name="40% - Accent4 2 7 4 2" xfId="39441"/>
    <cellStyle name="40% - Accent4 2 7 4 2 2" xfId="39442"/>
    <cellStyle name="40% - Accent4 2 7 4 3" xfId="39443"/>
    <cellStyle name="40% - Accent4 2 7 5" xfId="39444"/>
    <cellStyle name="40% - Accent4 2 7 5 2" xfId="39445"/>
    <cellStyle name="40% - Accent4 2 7 6" xfId="39446"/>
    <cellStyle name="40% - Accent4 2 7 7" xfId="39447"/>
    <cellStyle name="40% - Accent4 2 7 8" xfId="39448"/>
    <cellStyle name="40% - Accent4 2 7 9" xfId="39449"/>
    <cellStyle name="40% - Accent4 2 7_PNF Disclosure Summary 063011" xfId="39450"/>
    <cellStyle name="40% - Accent4 2 8" xfId="39451"/>
    <cellStyle name="40% - Accent4 2 8 10" xfId="39452"/>
    <cellStyle name="40% - Accent4 2 8 11" xfId="39453"/>
    <cellStyle name="40% - Accent4 2 8 12" xfId="39454"/>
    <cellStyle name="40% - Accent4 2 8 13" xfId="39455"/>
    <cellStyle name="40% - Accent4 2 8 14" xfId="39456"/>
    <cellStyle name="40% - Accent4 2 8 15" xfId="39457"/>
    <cellStyle name="40% - Accent4 2 8 2" xfId="39458"/>
    <cellStyle name="40% - Accent4 2 8 2 2" xfId="39459"/>
    <cellStyle name="40% - Accent4 2 8 2 2 2" xfId="39460"/>
    <cellStyle name="40% - Accent4 2 8 2 3" xfId="39461"/>
    <cellStyle name="40% - Accent4 2 8 3" xfId="39462"/>
    <cellStyle name="40% - Accent4 2 8 3 2" xfId="39463"/>
    <cellStyle name="40% - Accent4 2 8 3 2 2" xfId="39464"/>
    <cellStyle name="40% - Accent4 2 8 3 3" xfId="39465"/>
    <cellStyle name="40% - Accent4 2 8 4" xfId="39466"/>
    <cellStyle name="40% - Accent4 2 8 4 2" xfId="39467"/>
    <cellStyle name="40% - Accent4 2 8 5" xfId="39468"/>
    <cellStyle name="40% - Accent4 2 8 6" xfId="39469"/>
    <cellStyle name="40% - Accent4 2 8 7" xfId="39470"/>
    <cellStyle name="40% - Accent4 2 8 8" xfId="39471"/>
    <cellStyle name="40% - Accent4 2 8 9" xfId="39472"/>
    <cellStyle name="40% - Accent4 2 8_PNF Disclosure Summary 063011" xfId="39473"/>
    <cellStyle name="40% - Accent4 2 9" xfId="39474"/>
    <cellStyle name="40% - Accent4 2 9 2" xfId="39475"/>
    <cellStyle name="40% - Accent4 2 9 2 2" xfId="39476"/>
    <cellStyle name="40% - Accent4 2 9 3" xfId="39477"/>
    <cellStyle name="40% - Accent4 2_PNF Disclosure Summary 063011" xfId="39478"/>
    <cellStyle name="40% - Accent4 20" xfId="39479"/>
    <cellStyle name="40% - Accent4 20 10" xfId="39480"/>
    <cellStyle name="40% - Accent4 20 11" xfId="39481"/>
    <cellStyle name="40% - Accent4 20 12" xfId="39482"/>
    <cellStyle name="40% - Accent4 20 13" xfId="39483"/>
    <cellStyle name="40% - Accent4 20 14" xfId="39484"/>
    <cellStyle name="40% - Accent4 20 15" xfId="39485"/>
    <cellStyle name="40% - Accent4 20 2" xfId="39486"/>
    <cellStyle name="40% - Accent4 20 2 2" xfId="39487"/>
    <cellStyle name="40% - Accent4 20 2 2 2" xfId="39488"/>
    <cellStyle name="40% - Accent4 20 2 3" xfId="39489"/>
    <cellStyle name="40% - Accent4 20 3" xfId="39490"/>
    <cellStyle name="40% - Accent4 20 3 2" xfId="39491"/>
    <cellStyle name="40% - Accent4 20 3 2 2" xfId="39492"/>
    <cellStyle name="40% - Accent4 20 3 3" xfId="39493"/>
    <cellStyle name="40% - Accent4 20 4" xfId="39494"/>
    <cellStyle name="40% - Accent4 20 4 2" xfId="39495"/>
    <cellStyle name="40% - Accent4 20 5" xfId="39496"/>
    <cellStyle name="40% - Accent4 20 6" xfId="39497"/>
    <cellStyle name="40% - Accent4 20 7" xfId="39498"/>
    <cellStyle name="40% - Accent4 20 8" xfId="39499"/>
    <cellStyle name="40% - Accent4 20 9" xfId="39500"/>
    <cellStyle name="40% - Accent4 20_PNF Disclosure Summary 063011" xfId="39501"/>
    <cellStyle name="40% - Accent4 21" xfId="39502"/>
    <cellStyle name="40% - Accent4 21 2" xfId="39503"/>
    <cellStyle name="40% - Accent4 22" xfId="39504"/>
    <cellStyle name="40% - Accent4 23" xfId="39505"/>
    <cellStyle name="40% - Accent4 24" xfId="39506"/>
    <cellStyle name="40% - Accent4 25" xfId="39507"/>
    <cellStyle name="40% - Accent4 26" xfId="39508"/>
    <cellStyle name="40% - Accent4 27" xfId="39509"/>
    <cellStyle name="40% - Accent4 28" xfId="39510"/>
    <cellStyle name="40% - Accent4 29" xfId="39511"/>
    <cellStyle name="40% - Accent4 3" xfId="39512"/>
    <cellStyle name="40% - Accent4 3 10" xfId="39513"/>
    <cellStyle name="40% - Accent4 3 10 2" xfId="39514"/>
    <cellStyle name="40% - Accent4 3 10 2 2" xfId="39515"/>
    <cellStyle name="40% - Accent4 3 10 3" xfId="39516"/>
    <cellStyle name="40% - Accent4 3 11" xfId="39517"/>
    <cellStyle name="40% - Accent4 3 11 2" xfId="39518"/>
    <cellStyle name="40% - Accent4 3 12" xfId="39519"/>
    <cellStyle name="40% - Accent4 3 13" xfId="39520"/>
    <cellStyle name="40% - Accent4 3 14" xfId="39521"/>
    <cellStyle name="40% - Accent4 3 15" xfId="39522"/>
    <cellStyle name="40% - Accent4 3 16" xfId="39523"/>
    <cellStyle name="40% - Accent4 3 17" xfId="39524"/>
    <cellStyle name="40% - Accent4 3 18" xfId="39525"/>
    <cellStyle name="40% - Accent4 3 19" xfId="39526"/>
    <cellStyle name="40% - Accent4 3 2" xfId="39527"/>
    <cellStyle name="40% - Accent4 3 2 10" xfId="39528"/>
    <cellStyle name="40% - Accent4 3 2 11" xfId="39529"/>
    <cellStyle name="40% - Accent4 3 2 12" xfId="39530"/>
    <cellStyle name="40% - Accent4 3 2 13" xfId="39531"/>
    <cellStyle name="40% - Accent4 3 2 14" xfId="39532"/>
    <cellStyle name="40% - Accent4 3 2 15" xfId="39533"/>
    <cellStyle name="40% - Accent4 3 2 16" xfId="39534"/>
    <cellStyle name="40% - Accent4 3 2 2" xfId="39535"/>
    <cellStyle name="40% - Accent4 3 2 2 10" xfId="39536"/>
    <cellStyle name="40% - Accent4 3 2 2 11" xfId="39537"/>
    <cellStyle name="40% - Accent4 3 2 2 12" xfId="39538"/>
    <cellStyle name="40% - Accent4 3 2 2 13" xfId="39539"/>
    <cellStyle name="40% - Accent4 3 2 2 14" xfId="39540"/>
    <cellStyle name="40% - Accent4 3 2 2 15" xfId="39541"/>
    <cellStyle name="40% - Accent4 3 2 2 2" xfId="39542"/>
    <cellStyle name="40% - Accent4 3 2 2 2 2" xfId="39543"/>
    <cellStyle name="40% - Accent4 3 2 2 2 2 2" xfId="39544"/>
    <cellStyle name="40% - Accent4 3 2 2 2 3" xfId="39545"/>
    <cellStyle name="40% - Accent4 3 2 2 3" xfId="39546"/>
    <cellStyle name="40% - Accent4 3 2 2 3 2" xfId="39547"/>
    <cellStyle name="40% - Accent4 3 2 2 3 2 2" xfId="39548"/>
    <cellStyle name="40% - Accent4 3 2 2 3 3" xfId="39549"/>
    <cellStyle name="40% - Accent4 3 2 2 4" xfId="39550"/>
    <cellStyle name="40% - Accent4 3 2 2 4 2" xfId="39551"/>
    <cellStyle name="40% - Accent4 3 2 2 5" xfId="39552"/>
    <cellStyle name="40% - Accent4 3 2 2 6" xfId="39553"/>
    <cellStyle name="40% - Accent4 3 2 2 7" xfId="39554"/>
    <cellStyle name="40% - Accent4 3 2 2 8" xfId="39555"/>
    <cellStyle name="40% - Accent4 3 2 2 9" xfId="39556"/>
    <cellStyle name="40% - Accent4 3 2 2_PNF Disclosure Summary 063011" xfId="39557"/>
    <cellStyle name="40% - Accent4 3 2 3" xfId="39558"/>
    <cellStyle name="40% - Accent4 3 2 3 2" xfId="39559"/>
    <cellStyle name="40% - Accent4 3 2 3 2 2" xfId="39560"/>
    <cellStyle name="40% - Accent4 3 2 3 3" xfId="39561"/>
    <cellStyle name="40% - Accent4 3 2 4" xfId="39562"/>
    <cellStyle name="40% - Accent4 3 2 4 2" xfId="39563"/>
    <cellStyle name="40% - Accent4 3 2 4 2 2" xfId="39564"/>
    <cellStyle name="40% - Accent4 3 2 4 3" xfId="39565"/>
    <cellStyle name="40% - Accent4 3 2 5" xfId="39566"/>
    <cellStyle name="40% - Accent4 3 2 5 2" xfId="39567"/>
    <cellStyle name="40% - Accent4 3 2 6" xfId="39568"/>
    <cellStyle name="40% - Accent4 3 2 7" xfId="39569"/>
    <cellStyle name="40% - Accent4 3 2 8" xfId="39570"/>
    <cellStyle name="40% - Accent4 3 2 9" xfId="39571"/>
    <cellStyle name="40% - Accent4 3 2_PNF Disclosure Summary 063011" xfId="39572"/>
    <cellStyle name="40% - Accent4 3 20" xfId="39573"/>
    <cellStyle name="40% - Accent4 3 21" xfId="39574"/>
    <cellStyle name="40% - Accent4 3 22" xfId="39575"/>
    <cellStyle name="40% - Accent4 3 3" xfId="39576"/>
    <cellStyle name="40% - Accent4 3 3 10" xfId="39577"/>
    <cellStyle name="40% - Accent4 3 3 11" xfId="39578"/>
    <cellStyle name="40% - Accent4 3 3 12" xfId="39579"/>
    <cellStyle name="40% - Accent4 3 3 13" xfId="39580"/>
    <cellStyle name="40% - Accent4 3 3 14" xfId="39581"/>
    <cellStyle name="40% - Accent4 3 3 15" xfId="39582"/>
    <cellStyle name="40% - Accent4 3 3 16" xfId="39583"/>
    <cellStyle name="40% - Accent4 3 3 2" xfId="39584"/>
    <cellStyle name="40% - Accent4 3 3 2 10" xfId="39585"/>
    <cellStyle name="40% - Accent4 3 3 2 11" xfId="39586"/>
    <cellStyle name="40% - Accent4 3 3 2 12" xfId="39587"/>
    <cellStyle name="40% - Accent4 3 3 2 13" xfId="39588"/>
    <cellStyle name="40% - Accent4 3 3 2 14" xfId="39589"/>
    <cellStyle name="40% - Accent4 3 3 2 15" xfId="39590"/>
    <cellStyle name="40% - Accent4 3 3 2 2" xfId="39591"/>
    <cellStyle name="40% - Accent4 3 3 2 2 2" xfId="39592"/>
    <cellStyle name="40% - Accent4 3 3 2 2 2 2" xfId="39593"/>
    <cellStyle name="40% - Accent4 3 3 2 2 3" xfId="39594"/>
    <cellStyle name="40% - Accent4 3 3 2 3" xfId="39595"/>
    <cellStyle name="40% - Accent4 3 3 2 3 2" xfId="39596"/>
    <cellStyle name="40% - Accent4 3 3 2 3 2 2" xfId="39597"/>
    <cellStyle name="40% - Accent4 3 3 2 3 3" xfId="39598"/>
    <cellStyle name="40% - Accent4 3 3 2 4" xfId="39599"/>
    <cellStyle name="40% - Accent4 3 3 2 4 2" xfId="39600"/>
    <cellStyle name="40% - Accent4 3 3 2 5" xfId="39601"/>
    <cellStyle name="40% - Accent4 3 3 2 6" xfId="39602"/>
    <cellStyle name="40% - Accent4 3 3 2 7" xfId="39603"/>
    <cellStyle name="40% - Accent4 3 3 2 8" xfId="39604"/>
    <cellStyle name="40% - Accent4 3 3 2 9" xfId="39605"/>
    <cellStyle name="40% - Accent4 3 3 2_PNF Disclosure Summary 063011" xfId="39606"/>
    <cellStyle name="40% - Accent4 3 3 3" xfId="39607"/>
    <cellStyle name="40% - Accent4 3 3 3 2" xfId="39608"/>
    <cellStyle name="40% - Accent4 3 3 3 2 2" xfId="39609"/>
    <cellStyle name="40% - Accent4 3 3 3 3" xfId="39610"/>
    <cellStyle name="40% - Accent4 3 3 4" xfId="39611"/>
    <cellStyle name="40% - Accent4 3 3 4 2" xfId="39612"/>
    <cellStyle name="40% - Accent4 3 3 4 2 2" xfId="39613"/>
    <cellStyle name="40% - Accent4 3 3 4 3" xfId="39614"/>
    <cellStyle name="40% - Accent4 3 3 5" xfId="39615"/>
    <cellStyle name="40% - Accent4 3 3 5 2" xfId="39616"/>
    <cellStyle name="40% - Accent4 3 3 6" xfId="39617"/>
    <cellStyle name="40% - Accent4 3 3 7" xfId="39618"/>
    <cellStyle name="40% - Accent4 3 3 8" xfId="39619"/>
    <cellStyle name="40% - Accent4 3 3 9" xfId="39620"/>
    <cellStyle name="40% - Accent4 3 3_PNF Disclosure Summary 063011" xfId="39621"/>
    <cellStyle name="40% - Accent4 3 4" xfId="39622"/>
    <cellStyle name="40% - Accent4 3 4 10" xfId="39623"/>
    <cellStyle name="40% - Accent4 3 4 11" xfId="39624"/>
    <cellStyle name="40% - Accent4 3 4 12" xfId="39625"/>
    <cellStyle name="40% - Accent4 3 4 13" xfId="39626"/>
    <cellStyle name="40% - Accent4 3 4 14" xfId="39627"/>
    <cellStyle name="40% - Accent4 3 4 15" xfId="39628"/>
    <cellStyle name="40% - Accent4 3 4 16" xfId="39629"/>
    <cellStyle name="40% - Accent4 3 4 2" xfId="39630"/>
    <cellStyle name="40% - Accent4 3 4 2 10" xfId="39631"/>
    <cellStyle name="40% - Accent4 3 4 2 11" xfId="39632"/>
    <cellStyle name="40% - Accent4 3 4 2 12" xfId="39633"/>
    <cellStyle name="40% - Accent4 3 4 2 13" xfId="39634"/>
    <cellStyle name="40% - Accent4 3 4 2 14" xfId="39635"/>
    <cellStyle name="40% - Accent4 3 4 2 15" xfId="39636"/>
    <cellStyle name="40% - Accent4 3 4 2 2" xfId="39637"/>
    <cellStyle name="40% - Accent4 3 4 2 2 2" xfId="39638"/>
    <cellStyle name="40% - Accent4 3 4 2 2 2 2" xfId="39639"/>
    <cellStyle name="40% - Accent4 3 4 2 2 3" xfId="39640"/>
    <cellStyle name="40% - Accent4 3 4 2 3" xfId="39641"/>
    <cellStyle name="40% - Accent4 3 4 2 3 2" xfId="39642"/>
    <cellStyle name="40% - Accent4 3 4 2 3 2 2" xfId="39643"/>
    <cellStyle name="40% - Accent4 3 4 2 3 3" xfId="39644"/>
    <cellStyle name="40% - Accent4 3 4 2 4" xfId="39645"/>
    <cellStyle name="40% - Accent4 3 4 2 4 2" xfId="39646"/>
    <cellStyle name="40% - Accent4 3 4 2 5" xfId="39647"/>
    <cellStyle name="40% - Accent4 3 4 2 6" xfId="39648"/>
    <cellStyle name="40% - Accent4 3 4 2 7" xfId="39649"/>
    <cellStyle name="40% - Accent4 3 4 2 8" xfId="39650"/>
    <cellStyle name="40% - Accent4 3 4 2 9" xfId="39651"/>
    <cellStyle name="40% - Accent4 3 4 2_PNF Disclosure Summary 063011" xfId="39652"/>
    <cellStyle name="40% - Accent4 3 4 3" xfId="39653"/>
    <cellStyle name="40% - Accent4 3 4 3 2" xfId="39654"/>
    <cellStyle name="40% - Accent4 3 4 3 2 2" xfId="39655"/>
    <cellStyle name="40% - Accent4 3 4 3 3" xfId="39656"/>
    <cellStyle name="40% - Accent4 3 4 4" xfId="39657"/>
    <cellStyle name="40% - Accent4 3 4 4 2" xfId="39658"/>
    <cellStyle name="40% - Accent4 3 4 4 2 2" xfId="39659"/>
    <cellStyle name="40% - Accent4 3 4 4 3" xfId="39660"/>
    <cellStyle name="40% - Accent4 3 4 5" xfId="39661"/>
    <cellStyle name="40% - Accent4 3 4 5 2" xfId="39662"/>
    <cellStyle name="40% - Accent4 3 4 6" xfId="39663"/>
    <cellStyle name="40% - Accent4 3 4 7" xfId="39664"/>
    <cellStyle name="40% - Accent4 3 4 8" xfId="39665"/>
    <cellStyle name="40% - Accent4 3 4 9" xfId="39666"/>
    <cellStyle name="40% - Accent4 3 4_PNF Disclosure Summary 063011" xfId="39667"/>
    <cellStyle name="40% - Accent4 3 5" xfId="39668"/>
    <cellStyle name="40% - Accent4 3 5 10" xfId="39669"/>
    <cellStyle name="40% - Accent4 3 5 11" xfId="39670"/>
    <cellStyle name="40% - Accent4 3 5 12" xfId="39671"/>
    <cellStyle name="40% - Accent4 3 5 13" xfId="39672"/>
    <cellStyle name="40% - Accent4 3 5 14" xfId="39673"/>
    <cellStyle name="40% - Accent4 3 5 15" xfId="39674"/>
    <cellStyle name="40% - Accent4 3 5 16" xfId="39675"/>
    <cellStyle name="40% - Accent4 3 5 2" xfId="39676"/>
    <cellStyle name="40% - Accent4 3 5 2 10" xfId="39677"/>
    <cellStyle name="40% - Accent4 3 5 2 11" xfId="39678"/>
    <cellStyle name="40% - Accent4 3 5 2 12" xfId="39679"/>
    <cellStyle name="40% - Accent4 3 5 2 13" xfId="39680"/>
    <cellStyle name="40% - Accent4 3 5 2 14" xfId="39681"/>
    <cellStyle name="40% - Accent4 3 5 2 15" xfId="39682"/>
    <cellStyle name="40% - Accent4 3 5 2 2" xfId="39683"/>
    <cellStyle name="40% - Accent4 3 5 2 2 2" xfId="39684"/>
    <cellStyle name="40% - Accent4 3 5 2 2 2 2" xfId="39685"/>
    <cellStyle name="40% - Accent4 3 5 2 2 3" xfId="39686"/>
    <cellStyle name="40% - Accent4 3 5 2 3" xfId="39687"/>
    <cellStyle name="40% - Accent4 3 5 2 3 2" xfId="39688"/>
    <cellStyle name="40% - Accent4 3 5 2 3 2 2" xfId="39689"/>
    <cellStyle name="40% - Accent4 3 5 2 3 3" xfId="39690"/>
    <cellStyle name="40% - Accent4 3 5 2 4" xfId="39691"/>
    <cellStyle name="40% - Accent4 3 5 2 4 2" xfId="39692"/>
    <cellStyle name="40% - Accent4 3 5 2 5" xfId="39693"/>
    <cellStyle name="40% - Accent4 3 5 2 6" xfId="39694"/>
    <cellStyle name="40% - Accent4 3 5 2 7" xfId="39695"/>
    <cellStyle name="40% - Accent4 3 5 2 8" xfId="39696"/>
    <cellStyle name="40% - Accent4 3 5 2 9" xfId="39697"/>
    <cellStyle name="40% - Accent4 3 5 2_PNF Disclosure Summary 063011" xfId="39698"/>
    <cellStyle name="40% - Accent4 3 5 3" xfId="39699"/>
    <cellStyle name="40% - Accent4 3 5 3 2" xfId="39700"/>
    <cellStyle name="40% - Accent4 3 5 3 2 2" xfId="39701"/>
    <cellStyle name="40% - Accent4 3 5 3 3" xfId="39702"/>
    <cellStyle name="40% - Accent4 3 5 4" xfId="39703"/>
    <cellStyle name="40% - Accent4 3 5 4 2" xfId="39704"/>
    <cellStyle name="40% - Accent4 3 5 4 2 2" xfId="39705"/>
    <cellStyle name="40% - Accent4 3 5 4 3" xfId="39706"/>
    <cellStyle name="40% - Accent4 3 5 5" xfId="39707"/>
    <cellStyle name="40% - Accent4 3 5 5 2" xfId="39708"/>
    <cellStyle name="40% - Accent4 3 5 6" xfId="39709"/>
    <cellStyle name="40% - Accent4 3 5 7" xfId="39710"/>
    <cellStyle name="40% - Accent4 3 5 8" xfId="39711"/>
    <cellStyle name="40% - Accent4 3 5 9" xfId="39712"/>
    <cellStyle name="40% - Accent4 3 5_PNF Disclosure Summary 063011" xfId="39713"/>
    <cellStyle name="40% - Accent4 3 6" xfId="39714"/>
    <cellStyle name="40% - Accent4 3 6 10" xfId="39715"/>
    <cellStyle name="40% - Accent4 3 6 11" xfId="39716"/>
    <cellStyle name="40% - Accent4 3 6 12" xfId="39717"/>
    <cellStyle name="40% - Accent4 3 6 13" xfId="39718"/>
    <cellStyle name="40% - Accent4 3 6 14" xfId="39719"/>
    <cellStyle name="40% - Accent4 3 6 15" xfId="39720"/>
    <cellStyle name="40% - Accent4 3 6 16" xfId="39721"/>
    <cellStyle name="40% - Accent4 3 6 2" xfId="39722"/>
    <cellStyle name="40% - Accent4 3 6 2 10" xfId="39723"/>
    <cellStyle name="40% - Accent4 3 6 2 11" xfId="39724"/>
    <cellStyle name="40% - Accent4 3 6 2 12" xfId="39725"/>
    <cellStyle name="40% - Accent4 3 6 2 13" xfId="39726"/>
    <cellStyle name="40% - Accent4 3 6 2 14" xfId="39727"/>
    <cellStyle name="40% - Accent4 3 6 2 15" xfId="39728"/>
    <cellStyle name="40% - Accent4 3 6 2 2" xfId="39729"/>
    <cellStyle name="40% - Accent4 3 6 2 2 2" xfId="39730"/>
    <cellStyle name="40% - Accent4 3 6 2 2 2 2" xfId="39731"/>
    <cellStyle name="40% - Accent4 3 6 2 2 3" xfId="39732"/>
    <cellStyle name="40% - Accent4 3 6 2 3" xfId="39733"/>
    <cellStyle name="40% - Accent4 3 6 2 3 2" xfId="39734"/>
    <cellStyle name="40% - Accent4 3 6 2 3 2 2" xfId="39735"/>
    <cellStyle name="40% - Accent4 3 6 2 3 3" xfId="39736"/>
    <cellStyle name="40% - Accent4 3 6 2 4" xfId="39737"/>
    <cellStyle name="40% - Accent4 3 6 2 4 2" xfId="39738"/>
    <cellStyle name="40% - Accent4 3 6 2 5" xfId="39739"/>
    <cellStyle name="40% - Accent4 3 6 2 6" xfId="39740"/>
    <cellStyle name="40% - Accent4 3 6 2 7" xfId="39741"/>
    <cellStyle name="40% - Accent4 3 6 2 8" xfId="39742"/>
    <cellStyle name="40% - Accent4 3 6 2 9" xfId="39743"/>
    <cellStyle name="40% - Accent4 3 6 2_PNF Disclosure Summary 063011" xfId="39744"/>
    <cellStyle name="40% - Accent4 3 6 3" xfId="39745"/>
    <cellStyle name="40% - Accent4 3 6 3 2" xfId="39746"/>
    <cellStyle name="40% - Accent4 3 6 3 2 2" xfId="39747"/>
    <cellStyle name="40% - Accent4 3 6 3 3" xfId="39748"/>
    <cellStyle name="40% - Accent4 3 6 4" xfId="39749"/>
    <cellStyle name="40% - Accent4 3 6 4 2" xfId="39750"/>
    <cellStyle name="40% - Accent4 3 6 4 2 2" xfId="39751"/>
    <cellStyle name="40% - Accent4 3 6 4 3" xfId="39752"/>
    <cellStyle name="40% - Accent4 3 6 5" xfId="39753"/>
    <cellStyle name="40% - Accent4 3 6 5 2" xfId="39754"/>
    <cellStyle name="40% - Accent4 3 6 6" xfId="39755"/>
    <cellStyle name="40% - Accent4 3 6 7" xfId="39756"/>
    <cellStyle name="40% - Accent4 3 6 8" xfId="39757"/>
    <cellStyle name="40% - Accent4 3 6 9" xfId="39758"/>
    <cellStyle name="40% - Accent4 3 6_PNF Disclosure Summary 063011" xfId="39759"/>
    <cellStyle name="40% - Accent4 3 7" xfId="39760"/>
    <cellStyle name="40% - Accent4 3 7 10" xfId="39761"/>
    <cellStyle name="40% - Accent4 3 7 11" xfId="39762"/>
    <cellStyle name="40% - Accent4 3 7 12" xfId="39763"/>
    <cellStyle name="40% - Accent4 3 7 13" xfId="39764"/>
    <cellStyle name="40% - Accent4 3 7 14" xfId="39765"/>
    <cellStyle name="40% - Accent4 3 7 15" xfId="39766"/>
    <cellStyle name="40% - Accent4 3 7 16" xfId="39767"/>
    <cellStyle name="40% - Accent4 3 7 2" xfId="39768"/>
    <cellStyle name="40% - Accent4 3 7 2 10" xfId="39769"/>
    <cellStyle name="40% - Accent4 3 7 2 11" xfId="39770"/>
    <cellStyle name="40% - Accent4 3 7 2 12" xfId="39771"/>
    <cellStyle name="40% - Accent4 3 7 2 13" xfId="39772"/>
    <cellStyle name="40% - Accent4 3 7 2 14" xfId="39773"/>
    <cellStyle name="40% - Accent4 3 7 2 15" xfId="39774"/>
    <cellStyle name="40% - Accent4 3 7 2 2" xfId="39775"/>
    <cellStyle name="40% - Accent4 3 7 2 2 2" xfId="39776"/>
    <cellStyle name="40% - Accent4 3 7 2 2 2 2" xfId="39777"/>
    <cellStyle name="40% - Accent4 3 7 2 2 3" xfId="39778"/>
    <cellStyle name="40% - Accent4 3 7 2 3" xfId="39779"/>
    <cellStyle name="40% - Accent4 3 7 2 3 2" xfId="39780"/>
    <cellStyle name="40% - Accent4 3 7 2 3 2 2" xfId="39781"/>
    <cellStyle name="40% - Accent4 3 7 2 3 3" xfId="39782"/>
    <cellStyle name="40% - Accent4 3 7 2 4" xfId="39783"/>
    <cellStyle name="40% - Accent4 3 7 2 4 2" xfId="39784"/>
    <cellStyle name="40% - Accent4 3 7 2 5" xfId="39785"/>
    <cellStyle name="40% - Accent4 3 7 2 6" xfId="39786"/>
    <cellStyle name="40% - Accent4 3 7 2 7" xfId="39787"/>
    <cellStyle name="40% - Accent4 3 7 2 8" xfId="39788"/>
    <cellStyle name="40% - Accent4 3 7 2 9" xfId="39789"/>
    <cellStyle name="40% - Accent4 3 7 2_PNF Disclosure Summary 063011" xfId="39790"/>
    <cellStyle name="40% - Accent4 3 7 3" xfId="39791"/>
    <cellStyle name="40% - Accent4 3 7 3 2" xfId="39792"/>
    <cellStyle name="40% - Accent4 3 7 3 2 2" xfId="39793"/>
    <cellStyle name="40% - Accent4 3 7 3 3" xfId="39794"/>
    <cellStyle name="40% - Accent4 3 7 4" xfId="39795"/>
    <cellStyle name="40% - Accent4 3 7 4 2" xfId="39796"/>
    <cellStyle name="40% - Accent4 3 7 4 2 2" xfId="39797"/>
    <cellStyle name="40% - Accent4 3 7 4 3" xfId="39798"/>
    <cellStyle name="40% - Accent4 3 7 5" xfId="39799"/>
    <cellStyle name="40% - Accent4 3 7 5 2" xfId="39800"/>
    <cellStyle name="40% - Accent4 3 7 6" xfId="39801"/>
    <cellStyle name="40% - Accent4 3 7 7" xfId="39802"/>
    <cellStyle name="40% - Accent4 3 7 8" xfId="39803"/>
    <cellStyle name="40% - Accent4 3 7 9" xfId="39804"/>
    <cellStyle name="40% - Accent4 3 7_PNF Disclosure Summary 063011" xfId="39805"/>
    <cellStyle name="40% - Accent4 3 8" xfId="39806"/>
    <cellStyle name="40% - Accent4 3 8 10" xfId="39807"/>
    <cellStyle name="40% - Accent4 3 8 11" xfId="39808"/>
    <cellStyle name="40% - Accent4 3 8 12" xfId="39809"/>
    <cellStyle name="40% - Accent4 3 8 13" xfId="39810"/>
    <cellStyle name="40% - Accent4 3 8 14" xfId="39811"/>
    <cellStyle name="40% - Accent4 3 8 15" xfId="39812"/>
    <cellStyle name="40% - Accent4 3 8 2" xfId="39813"/>
    <cellStyle name="40% - Accent4 3 8 2 2" xfId="39814"/>
    <cellStyle name="40% - Accent4 3 8 2 2 2" xfId="39815"/>
    <cellStyle name="40% - Accent4 3 8 2 3" xfId="39816"/>
    <cellStyle name="40% - Accent4 3 8 3" xfId="39817"/>
    <cellStyle name="40% - Accent4 3 8 3 2" xfId="39818"/>
    <cellStyle name="40% - Accent4 3 8 3 2 2" xfId="39819"/>
    <cellStyle name="40% - Accent4 3 8 3 3" xfId="39820"/>
    <cellStyle name="40% - Accent4 3 8 4" xfId="39821"/>
    <cellStyle name="40% - Accent4 3 8 4 2" xfId="39822"/>
    <cellStyle name="40% - Accent4 3 8 5" xfId="39823"/>
    <cellStyle name="40% - Accent4 3 8 6" xfId="39824"/>
    <cellStyle name="40% - Accent4 3 8 7" xfId="39825"/>
    <cellStyle name="40% - Accent4 3 8 8" xfId="39826"/>
    <cellStyle name="40% - Accent4 3 8 9" xfId="39827"/>
    <cellStyle name="40% - Accent4 3 8_PNF Disclosure Summary 063011" xfId="39828"/>
    <cellStyle name="40% - Accent4 3 9" xfId="39829"/>
    <cellStyle name="40% - Accent4 3 9 2" xfId="39830"/>
    <cellStyle name="40% - Accent4 3 9 2 2" xfId="39831"/>
    <cellStyle name="40% - Accent4 3 9 3" xfId="39832"/>
    <cellStyle name="40% - Accent4 3_PNF Disclosure Summary 063011" xfId="39833"/>
    <cellStyle name="40% - Accent4 30" xfId="39834"/>
    <cellStyle name="40% - Accent4 31" xfId="39835"/>
    <cellStyle name="40% - Accent4 32" xfId="39836"/>
    <cellStyle name="40% - Accent4 4" xfId="39837"/>
    <cellStyle name="40% - Accent4 4 10" xfId="39838"/>
    <cellStyle name="40% - Accent4 4 10 2" xfId="39839"/>
    <cellStyle name="40% - Accent4 4 10 2 2" xfId="39840"/>
    <cellStyle name="40% - Accent4 4 10 3" xfId="39841"/>
    <cellStyle name="40% - Accent4 4 11" xfId="39842"/>
    <cellStyle name="40% - Accent4 4 11 2" xfId="39843"/>
    <cellStyle name="40% - Accent4 4 12" xfId="39844"/>
    <cellStyle name="40% - Accent4 4 13" xfId="39845"/>
    <cellStyle name="40% - Accent4 4 14" xfId="39846"/>
    <cellStyle name="40% - Accent4 4 15" xfId="39847"/>
    <cellStyle name="40% - Accent4 4 16" xfId="39848"/>
    <cellStyle name="40% - Accent4 4 17" xfId="39849"/>
    <cellStyle name="40% - Accent4 4 18" xfId="39850"/>
    <cellStyle name="40% - Accent4 4 19" xfId="39851"/>
    <cellStyle name="40% - Accent4 4 2" xfId="39852"/>
    <cellStyle name="40% - Accent4 4 2 10" xfId="39853"/>
    <cellStyle name="40% - Accent4 4 2 11" xfId="39854"/>
    <cellStyle name="40% - Accent4 4 2 12" xfId="39855"/>
    <cellStyle name="40% - Accent4 4 2 13" xfId="39856"/>
    <cellStyle name="40% - Accent4 4 2 14" xfId="39857"/>
    <cellStyle name="40% - Accent4 4 2 15" xfId="39858"/>
    <cellStyle name="40% - Accent4 4 2 16" xfId="39859"/>
    <cellStyle name="40% - Accent4 4 2 2" xfId="39860"/>
    <cellStyle name="40% - Accent4 4 2 2 10" xfId="39861"/>
    <cellStyle name="40% - Accent4 4 2 2 11" xfId="39862"/>
    <cellStyle name="40% - Accent4 4 2 2 12" xfId="39863"/>
    <cellStyle name="40% - Accent4 4 2 2 13" xfId="39864"/>
    <cellStyle name="40% - Accent4 4 2 2 14" xfId="39865"/>
    <cellStyle name="40% - Accent4 4 2 2 15" xfId="39866"/>
    <cellStyle name="40% - Accent4 4 2 2 2" xfId="39867"/>
    <cellStyle name="40% - Accent4 4 2 2 2 2" xfId="39868"/>
    <cellStyle name="40% - Accent4 4 2 2 2 2 2" xfId="39869"/>
    <cellStyle name="40% - Accent4 4 2 2 2 3" xfId="39870"/>
    <cellStyle name="40% - Accent4 4 2 2 3" xfId="39871"/>
    <cellStyle name="40% - Accent4 4 2 2 3 2" xfId="39872"/>
    <cellStyle name="40% - Accent4 4 2 2 3 2 2" xfId="39873"/>
    <cellStyle name="40% - Accent4 4 2 2 3 3" xfId="39874"/>
    <cellStyle name="40% - Accent4 4 2 2 4" xfId="39875"/>
    <cellStyle name="40% - Accent4 4 2 2 4 2" xfId="39876"/>
    <cellStyle name="40% - Accent4 4 2 2 5" xfId="39877"/>
    <cellStyle name="40% - Accent4 4 2 2 6" xfId="39878"/>
    <cellStyle name="40% - Accent4 4 2 2 7" xfId="39879"/>
    <cellStyle name="40% - Accent4 4 2 2 8" xfId="39880"/>
    <cellStyle name="40% - Accent4 4 2 2 9" xfId="39881"/>
    <cellStyle name="40% - Accent4 4 2 2_PNF Disclosure Summary 063011" xfId="39882"/>
    <cellStyle name="40% - Accent4 4 2 3" xfId="39883"/>
    <cellStyle name="40% - Accent4 4 2 3 2" xfId="39884"/>
    <cellStyle name="40% - Accent4 4 2 3 2 2" xfId="39885"/>
    <cellStyle name="40% - Accent4 4 2 3 3" xfId="39886"/>
    <cellStyle name="40% - Accent4 4 2 4" xfId="39887"/>
    <cellStyle name="40% - Accent4 4 2 4 2" xfId="39888"/>
    <cellStyle name="40% - Accent4 4 2 4 2 2" xfId="39889"/>
    <cellStyle name="40% - Accent4 4 2 4 3" xfId="39890"/>
    <cellStyle name="40% - Accent4 4 2 5" xfId="39891"/>
    <cellStyle name="40% - Accent4 4 2 5 2" xfId="39892"/>
    <cellStyle name="40% - Accent4 4 2 6" xfId="39893"/>
    <cellStyle name="40% - Accent4 4 2 7" xfId="39894"/>
    <cellStyle name="40% - Accent4 4 2 8" xfId="39895"/>
    <cellStyle name="40% - Accent4 4 2 9" xfId="39896"/>
    <cellStyle name="40% - Accent4 4 2_PNF Disclosure Summary 063011" xfId="39897"/>
    <cellStyle name="40% - Accent4 4 20" xfId="39898"/>
    <cellStyle name="40% - Accent4 4 21" xfId="39899"/>
    <cellStyle name="40% - Accent4 4 22" xfId="39900"/>
    <cellStyle name="40% - Accent4 4 3" xfId="39901"/>
    <cellStyle name="40% - Accent4 4 3 10" xfId="39902"/>
    <cellStyle name="40% - Accent4 4 3 11" xfId="39903"/>
    <cellStyle name="40% - Accent4 4 3 12" xfId="39904"/>
    <cellStyle name="40% - Accent4 4 3 13" xfId="39905"/>
    <cellStyle name="40% - Accent4 4 3 14" xfId="39906"/>
    <cellStyle name="40% - Accent4 4 3 15" xfId="39907"/>
    <cellStyle name="40% - Accent4 4 3 16" xfId="39908"/>
    <cellStyle name="40% - Accent4 4 3 2" xfId="39909"/>
    <cellStyle name="40% - Accent4 4 3 2 10" xfId="39910"/>
    <cellStyle name="40% - Accent4 4 3 2 11" xfId="39911"/>
    <cellStyle name="40% - Accent4 4 3 2 12" xfId="39912"/>
    <cellStyle name="40% - Accent4 4 3 2 13" xfId="39913"/>
    <cellStyle name="40% - Accent4 4 3 2 14" xfId="39914"/>
    <cellStyle name="40% - Accent4 4 3 2 15" xfId="39915"/>
    <cellStyle name="40% - Accent4 4 3 2 2" xfId="39916"/>
    <cellStyle name="40% - Accent4 4 3 2 2 2" xfId="39917"/>
    <cellStyle name="40% - Accent4 4 3 2 2 2 2" xfId="39918"/>
    <cellStyle name="40% - Accent4 4 3 2 2 3" xfId="39919"/>
    <cellStyle name="40% - Accent4 4 3 2 3" xfId="39920"/>
    <cellStyle name="40% - Accent4 4 3 2 3 2" xfId="39921"/>
    <cellStyle name="40% - Accent4 4 3 2 3 2 2" xfId="39922"/>
    <cellStyle name="40% - Accent4 4 3 2 3 3" xfId="39923"/>
    <cellStyle name="40% - Accent4 4 3 2 4" xfId="39924"/>
    <cellStyle name="40% - Accent4 4 3 2 4 2" xfId="39925"/>
    <cellStyle name="40% - Accent4 4 3 2 5" xfId="39926"/>
    <cellStyle name="40% - Accent4 4 3 2 6" xfId="39927"/>
    <cellStyle name="40% - Accent4 4 3 2 7" xfId="39928"/>
    <cellStyle name="40% - Accent4 4 3 2 8" xfId="39929"/>
    <cellStyle name="40% - Accent4 4 3 2 9" xfId="39930"/>
    <cellStyle name="40% - Accent4 4 3 2_PNF Disclosure Summary 063011" xfId="39931"/>
    <cellStyle name="40% - Accent4 4 3 3" xfId="39932"/>
    <cellStyle name="40% - Accent4 4 3 3 2" xfId="39933"/>
    <cellStyle name="40% - Accent4 4 3 3 2 2" xfId="39934"/>
    <cellStyle name="40% - Accent4 4 3 3 3" xfId="39935"/>
    <cellStyle name="40% - Accent4 4 3 4" xfId="39936"/>
    <cellStyle name="40% - Accent4 4 3 4 2" xfId="39937"/>
    <cellStyle name="40% - Accent4 4 3 4 2 2" xfId="39938"/>
    <cellStyle name="40% - Accent4 4 3 4 3" xfId="39939"/>
    <cellStyle name="40% - Accent4 4 3 5" xfId="39940"/>
    <cellStyle name="40% - Accent4 4 3 5 2" xfId="39941"/>
    <cellStyle name="40% - Accent4 4 3 6" xfId="39942"/>
    <cellStyle name="40% - Accent4 4 3 7" xfId="39943"/>
    <cellStyle name="40% - Accent4 4 3 8" xfId="39944"/>
    <cellStyle name="40% - Accent4 4 3 9" xfId="39945"/>
    <cellStyle name="40% - Accent4 4 3_PNF Disclosure Summary 063011" xfId="39946"/>
    <cellStyle name="40% - Accent4 4 4" xfId="39947"/>
    <cellStyle name="40% - Accent4 4 4 10" xfId="39948"/>
    <cellStyle name="40% - Accent4 4 4 11" xfId="39949"/>
    <cellStyle name="40% - Accent4 4 4 12" xfId="39950"/>
    <cellStyle name="40% - Accent4 4 4 13" xfId="39951"/>
    <cellStyle name="40% - Accent4 4 4 14" xfId="39952"/>
    <cellStyle name="40% - Accent4 4 4 15" xfId="39953"/>
    <cellStyle name="40% - Accent4 4 4 16" xfId="39954"/>
    <cellStyle name="40% - Accent4 4 4 2" xfId="39955"/>
    <cellStyle name="40% - Accent4 4 4 2 10" xfId="39956"/>
    <cellStyle name="40% - Accent4 4 4 2 11" xfId="39957"/>
    <cellStyle name="40% - Accent4 4 4 2 12" xfId="39958"/>
    <cellStyle name="40% - Accent4 4 4 2 13" xfId="39959"/>
    <cellStyle name="40% - Accent4 4 4 2 14" xfId="39960"/>
    <cellStyle name="40% - Accent4 4 4 2 15" xfId="39961"/>
    <cellStyle name="40% - Accent4 4 4 2 2" xfId="39962"/>
    <cellStyle name="40% - Accent4 4 4 2 2 2" xfId="39963"/>
    <cellStyle name="40% - Accent4 4 4 2 2 2 2" xfId="39964"/>
    <cellStyle name="40% - Accent4 4 4 2 2 3" xfId="39965"/>
    <cellStyle name="40% - Accent4 4 4 2 3" xfId="39966"/>
    <cellStyle name="40% - Accent4 4 4 2 3 2" xfId="39967"/>
    <cellStyle name="40% - Accent4 4 4 2 3 2 2" xfId="39968"/>
    <cellStyle name="40% - Accent4 4 4 2 3 3" xfId="39969"/>
    <cellStyle name="40% - Accent4 4 4 2 4" xfId="39970"/>
    <cellStyle name="40% - Accent4 4 4 2 4 2" xfId="39971"/>
    <cellStyle name="40% - Accent4 4 4 2 5" xfId="39972"/>
    <cellStyle name="40% - Accent4 4 4 2 6" xfId="39973"/>
    <cellStyle name="40% - Accent4 4 4 2 7" xfId="39974"/>
    <cellStyle name="40% - Accent4 4 4 2 8" xfId="39975"/>
    <cellStyle name="40% - Accent4 4 4 2 9" xfId="39976"/>
    <cellStyle name="40% - Accent4 4 4 2_PNF Disclosure Summary 063011" xfId="39977"/>
    <cellStyle name="40% - Accent4 4 4 3" xfId="39978"/>
    <cellStyle name="40% - Accent4 4 4 3 2" xfId="39979"/>
    <cellStyle name="40% - Accent4 4 4 3 2 2" xfId="39980"/>
    <cellStyle name="40% - Accent4 4 4 3 3" xfId="39981"/>
    <cellStyle name="40% - Accent4 4 4 4" xfId="39982"/>
    <cellStyle name="40% - Accent4 4 4 4 2" xfId="39983"/>
    <cellStyle name="40% - Accent4 4 4 4 2 2" xfId="39984"/>
    <cellStyle name="40% - Accent4 4 4 4 3" xfId="39985"/>
    <cellStyle name="40% - Accent4 4 4 5" xfId="39986"/>
    <cellStyle name="40% - Accent4 4 4 5 2" xfId="39987"/>
    <cellStyle name="40% - Accent4 4 4 6" xfId="39988"/>
    <cellStyle name="40% - Accent4 4 4 7" xfId="39989"/>
    <cellStyle name="40% - Accent4 4 4 8" xfId="39990"/>
    <cellStyle name="40% - Accent4 4 4 9" xfId="39991"/>
    <cellStyle name="40% - Accent4 4 4_PNF Disclosure Summary 063011" xfId="39992"/>
    <cellStyle name="40% - Accent4 4 5" xfId="39993"/>
    <cellStyle name="40% - Accent4 4 5 10" xfId="39994"/>
    <cellStyle name="40% - Accent4 4 5 11" xfId="39995"/>
    <cellStyle name="40% - Accent4 4 5 12" xfId="39996"/>
    <cellStyle name="40% - Accent4 4 5 13" xfId="39997"/>
    <cellStyle name="40% - Accent4 4 5 14" xfId="39998"/>
    <cellStyle name="40% - Accent4 4 5 15" xfId="39999"/>
    <cellStyle name="40% - Accent4 4 5 16" xfId="40000"/>
    <cellStyle name="40% - Accent4 4 5 2" xfId="40001"/>
    <cellStyle name="40% - Accent4 4 5 2 10" xfId="40002"/>
    <cellStyle name="40% - Accent4 4 5 2 11" xfId="40003"/>
    <cellStyle name="40% - Accent4 4 5 2 12" xfId="40004"/>
    <cellStyle name="40% - Accent4 4 5 2 13" xfId="40005"/>
    <cellStyle name="40% - Accent4 4 5 2 14" xfId="40006"/>
    <cellStyle name="40% - Accent4 4 5 2 15" xfId="40007"/>
    <cellStyle name="40% - Accent4 4 5 2 2" xfId="40008"/>
    <cellStyle name="40% - Accent4 4 5 2 2 2" xfId="40009"/>
    <cellStyle name="40% - Accent4 4 5 2 2 2 2" xfId="40010"/>
    <cellStyle name="40% - Accent4 4 5 2 2 3" xfId="40011"/>
    <cellStyle name="40% - Accent4 4 5 2 3" xfId="40012"/>
    <cellStyle name="40% - Accent4 4 5 2 3 2" xfId="40013"/>
    <cellStyle name="40% - Accent4 4 5 2 3 2 2" xfId="40014"/>
    <cellStyle name="40% - Accent4 4 5 2 3 3" xfId="40015"/>
    <cellStyle name="40% - Accent4 4 5 2 4" xfId="40016"/>
    <cellStyle name="40% - Accent4 4 5 2 4 2" xfId="40017"/>
    <cellStyle name="40% - Accent4 4 5 2 5" xfId="40018"/>
    <cellStyle name="40% - Accent4 4 5 2 6" xfId="40019"/>
    <cellStyle name="40% - Accent4 4 5 2 7" xfId="40020"/>
    <cellStyle name="40% - Accent4 4 5 2 8" xfId="40021"/>
    <cellStyle name="40% - Accent4 4 5 2 9" xfId="40022"/>
    <cellStyle name="40% - Accent4 4 5 2_PNF Disclosure Summary 063011" xfId="40023"/>
    <cellStyle name="40% - Accent4 4 5 3" xfId="40024"/>
    <cellStyle name="40% - Accent4 4 5 3 2" xfId="40025"/>
    <cellStyle name="40% - Accent4 4 5 3 2 2" xfId="40026"/>
    <cellStyle name="40% - Accent4 4 5 3 3" xfId="40027"/>
    <cellStyle name="40% - Accent4 4 5 4" xfId="40028"/>
    <cellStyle name="40% - Accent4 4 5 4 2" xfId="40029"/>
    <cellStyle name="40% - Accent4 4 5 4 2 2" xfId="40030"/>
    <cellStyle name="40% - Accent4 4 5 4 3" xfId="40031"/>
    <cellStyle name="40% - Accent4 4 5 5" xfId="40032"/>
    <cellStyle name="40% - Accent4 4 5 5 2" xfId="40033"/>
    <cellStyle name="40% - Accent4 4 5 6" xfId="40034"/>
    <cellStyle name="40% - Accent4 4 5 7" xfId="40035"/>
    <cellStyle name="40% - Accent4 4 5 8" xfId="40036"/>
    <cellStyle name="40% - Accent4 4 5 9" xfId="40037"/>
    <cellStyle name="40% - Accent4 4 5_PNF Disclosure Summary 063011" xfId="40038"/>
    <cellStyle name="40% - Accent4 4 6" xfId="40039"/>
    <cellStyle name="40% - Accent4 4 6 10" xfId="40040"/>
    <cellStyle name="40% - Accent4 4 6 11" xfId="40041"/>
    <cellStyle name="40% - Accent4 4 6 12" xfId="40042"/>
    <cellStyle name="40% - Accent4 4 6 13" xfId="40043"/>
    <cellStyle name="40% - Accent4 4 6 14" xfId="40044"/>
    <cellStyle name="40% - Accent4 4 6 15" xfId="40045"/>
    <cellStyle name="40% - Accent4 4 6 16" xfId="40046"/>
    <cellStyle name="40% - Accent4 4 6 2" xfId="40047"/>
    <cellStyle name="40% - Accent4 4 6 2 10" xfId="40048"/>
    <cellStyle name="40% - Accent4 4 6 2 11" xfId="40049"/>
    <cellStyle name="40% - Accent4 4 6 2 12" xfId="40050"/>
    <cellStyle name="40% - Accent4 4 6 2 13" xfId="40051"/>
    <cellStyle name="40% - Accent4 4 6 2 14" xfId="40052"/>
    <cellStyle name="40% - Accent4 4 6 2 15" xfId="40053"/>
    <cellStyle name="40% - Accent4 4 6 2 2" xfId="40054"/>
    <cellStyle name="40% - Accent4 4 6 2 2 2" xfId="40055"/>
    <cellStyle name="40% - Accent4 4 6 2 2 2 2" xfId="40056"/>
    <cellStyle name="40% - Accent4 4 6 2 2 3" xfId="40057"/>
    <cellStyle name="40% - Accent4 4 6 2 3" xfId="40058"/>
    <cellStyle name="40% - Accent4 4 6 2 3 2" xfId="40059"/>
    <cellStyle name="40% - Accent4 4 6 2 3 2 2" xfId="40060"/>
    <cellStyle name="40% - Accent4 4 6 2 3 3" xfId="40061"/>
    <cellStyle name="40% - Accent4 4 6 2 4" xfId="40062"/>
    <cellStyle name="40% - Accent4 4 6 2 4 2" xfId="40063"/>
    <cellStyle name="40% - Accent4 4 6 2 5" xfId="40064"/>
    <cellStyle name="40% - Accent4 4 6 2 6" xfId="40065"/>
    <cellStyle name="40% - Accent4 4 6 2 7" xfId="40066"/>
    <cellStyle name="40% - Accent4 4 6 2 8" xfId="40067"/>
    <cellStyle name="40% - Accent4 4 6 2 9" xfId="40068"/>
    <cellStyle name="40% - Accent4 4 6 2_PNF Disclosure Summary 063011" xfId="40069"/>
    <cellStyle name="40% - Accent4 4 6 3" xfId="40070"/>
    <cellStyle name="40% - Accent4 4 6 3 2" xfId="40071"/>
    <cellStyle name="40% - Accent4 4 6 3 2 2" xfId="40072"/>
    <cellStyle name="40% - Accent4 4 6 3 3" xfId="40073"/>
    <cellStyle name="40% - Accent4 4 6 4" xfId="40074"/>
    <cellStyle name="40% - Accent4 4 6 4 2" xfId="40075"/>
    <cellStyle name="40% - Accent4 4 6 4 2 2" xfId="40076"/>
    <cellStyle name="40% - Accent4 4 6 4 3" xfId="40077"/>
    <cellStyle name="40% - Accent4 4 6 5" xfId="40078"/>
    <cellStyle name="40% - Accent4 4 6 5 2" xfId="40079"/>
    <cellStyle name="40% - Accent4 4 6 6" xfId="40080"/>
    <cellStyle name="40% - Accent4 4 6 7" xfId="40081"/>
    <cellStyle name="40% - Accent4 4 6 8" xfId="40082"/>
    <cellStyle name="40% - Accent4 4 6 9" xfId="40083"/>
    <cellStyle name="40% - Accent4 4 6_PNF Disclosure Summary 063011" xfId="40084"/>
    <cellStyle name="40% - Accent4 4 7" xfId="40085"/>
    <cellStyle name="40% - Accent4 4 7 10" xfId="40086"/>
    <cellStyle name="40% - Accent4 4 7 11" xfId="40087"/>
    <cellStyle name="40% - Accent4 4 7 12" xfId="40088"/>
    <cellStyle name="40% - Accent4 4 7 13" xfId="40089"/>
    <cellStyle name="40% - Accent4 4 7 14" xfId="40090"/>
    <cellStyle name="40% - Accent4 4 7 15" xfId="40091"/>
    <cellStyle name="40% - Accent4 4 7 16" xfId="40092"/>
    <cellStyle name="40% - Accent4 4 7 2" xfId="40093"/>
    <cellStyle name="40% - Accent4 4 7 2 10" xfId="40094"/>
    <cellStyle name="40% - Accent4 4 7 2 11" xfId="40095"/>
    <cellStyle name="40% - Accent4 4 7 2 12" xfId="40096"/>
    <cellStyle name="40% - Accent4 4 7 2 13" xfId="40097"/>
    <cellStyle name="40% - Accent4 4 7 2 14" xfId="40098"/>
    <cellStyle name="40% - Accent4 4 7 2 15" xfId="40099"/>
    <cellStyle name="40% - Accent4 4 7 2 2" xfId="40100"/>
    <cellStyle name="40% - Accent4 4 7 2 2 2" xfId="40101"/>
    <cellStyle name="40% - Accent4 4 7 2 2 2 2" xfId="40102"/>
    <cellStyle name="40% - Accent4 4 7 2 2 3" xfId="40103"/>
    <cellStyle name="40% - Accent4 4 7 2 3" xfId="40104"/>
    <cellStyle name="40% - Accent4 4 7 2 3 2" xfId="40105"/>
    <cellStyle name="40% - Accent4 4 7 2 3 2 2" xfId="40106"/>
    <cellStyle name="40% - Accent4 4 7 2 3 3" xfId="40107"/>
    <cellStyle name="40% - Accent4 4 7 2 4" xfId="40108"/>
    <cellStyle name="40% - Accent4 4 7 2 4 2" xfId="40109"/>
    <cellStyle name="40% - Accent4 4 7 2 5" xfId="40110"/>
    <cellStyle name="40% - Accent4 4 7 2 6" xfId="40111"/>
    <cellStyle name="40% - Accent4 4 7 2 7" xfId="40112"/>
    <cellStyle name="40% - Accent4 4 7 2 8" xfId="40113"/>
    <cellStyle name="40% - Accent4 4 7 2 9" xfId="40114"/>
    <cellStyle name="40% - Accent4 4 7 2_PNF Disclosure Summary 063011" xfId="40115"/>
    <cellStyle name="40% - Accent4 4 7 3" xfId="40116"/>
    <cellStyle name="40% - Accent4 4 7 3 2" xfId="40117"/>
    <cellStyle name="40% - Accent4 4 7 3 2 2" xfId="40118"/>
    <cellStyle name="40% - Accent4 4 7 3 3" xfId="40119"/>
    <cellStyle name="40% - Accent4 4 7 4" xfId="40120"/>
    <cellStyle name="40% - Accent4 4 7 4 2" xfId="40121"/>
    <cellStyle name="40% - Accent4 4 7 4 2 2" xfId="40122"/>
    <cellStyle name="40% - Accent4 4 7 4 3" xfId="40123"/>
    <cellStyle name="40% - Accent4 4 7 5" xfId="40124"/>
    <cellStyle name="40% - Accent4 4 7 5 2" xfId="40125"/>
    <cellStyle name="40% - Accent4 4 7 6" xfId="40126"/>
    <cellStyle name="40% - Accent4 4 7 7" xfId="40127"/>
    <cellStyle name="40% - Accent4 4 7 8" xfId="40128"/>
    <cellStyle name="40% - Accent4 4 7 9" xfId="40129"/>
    <cellStyle name="40% - Accent4 4 7_PNF Disclosure Summary 063011" xfId="40130"/>
    <cellStyle name="40% - Accent4 4 8" xfId="40131"/>
    <cellStyle name="40% - Accent4 4 8 10" xfId="40132"/>
    <cellStyle name="40% - Accent4 4 8 11" xfId="40133"/>
    <cellStyle name="40% - Accent4 4 8 12" xfId="40134"/>
    <cellStyle name="40% - Accent4 4 8 13" xfId="40135"/>
    <cellStyle name="40% - Accent4 4 8 14" xfId="40136"/>
    <cellStyle name="40% - Accent4 4 8 15" xfId="40137"/>
    <cellStyle name="40% - Accent4 4 8 2" xfId="40138"/>
    <cellStyle name="40% - Accent4 4 8 2 2" xfId="40139"/>
    <cellStyle name="40% - Accent4 4 8 2 2 2" xfId="40140"/>
    <cellStyle name="40% - Accent4 4 8 2 3" xfId="40141"/>
    <cellStyle name="40% - Accent4 4 8 3" xfId="40142"/>
    <cellStyle name="40% - Accent4 4 8 3 2" xfId="40143"/>
    <cellStyle name="40% - Accent4 4 8 3 2 2" xfId="40144"/>
    <cellStyle name="40% - Accent4 4 8 3 3" xfId="40145"/>
    <cellStyle name="40% - Accent4 4 8 4" xfId="40146"/>
    <cellStyle name="40% - Accent4 4 8 4 2" xfId="40147"/>
    <cellStyle name="40% - Accent4 4 8 5" xfId="40148"/>
    <cellStyle name="40% - Accent4 4 8 6" xfId="40149"/>
    <cellStyle name="40% - Accent4 4 8 7" xfId="40150"/>
    <cellStyle name="40% - Accent4 4 8 8" xfId="40151"/>
    <cellStyle name="40% - Accent4 4 8 9" xfId="40152"/>
    <cellStyle name="40% - Accent4 4 8_PNF Disclosure Summary 063011" xfId="40153"/>
    <cellStyle name="40% - Accent4 4 9" xfId="40154"/>
    <cellStyle name="40% - Accent4 4 9 2" xfId="40155"/>
    <cellStyle name="40% - Accent4 4 9 2 2" xfId="40156"/>
    <cellStyle name="40% - Accent4 4 9 3" xfId="40157"/>
    <cellStyle name="40% - Accent4 4_PNF Disclosure Summary 063011" xfId="40158"/>
    <cellStyle name="40% - Accent4 5" xfId="40159"/>
    <cellStyle name="40% - Accent4 5 10" xfId="40160"/>
    <cellStyle name="40% - Accent4 5 10 2" xfId="40161"/>
    <cellStyle name="40% - Accent4 5 10 2 2" xfId="40162"/>
    <cellStyle name="40% - Accent4 5 10 3" xfId="40163"/>
    <cellStyle name="40% - Accent4 5 11" xfId="40164"/>
    <cellStyle name="40% - Accent4 5 11 2" xfId="40165"/>
    <cellStyle name="40% - Accent4 5 12" xfId="40166"/>
    <cellStyle name="40% - Accent4 5 13" xfId="40167"/>
    <cellStyle name="40% - Accent4 5 14" xfId="40168"/>
    <cellStyle name="40% - Accent4 5 15" xfId="40169"/>
    <cellStyle name="40% - Accent4 5 16" xfId="40170"/>
    <cellStyle name="40% - Accent4 5 17" xfId="40171"/>
    <cellStyle name="40% - Accent4 5 18" xfId="40172"/>
    <cellStyle name="40% - Accent4 5 19" xfId="40173"/>
    <cellStyle name="40% - Accent4 5 2" xfId="40174"/>
    <cellStyle name="40% - Accent4 5 2 10" xfId="40175"/>
    <cellStyle name="40% - Accent4 5 2 11" xfId="40176"/>
    <cellStyle name="40% - Accent4 5 2 12" xfId="40177"/>
    <cellStyle name="40% - Accent4 5 2 13" xfId="40178"/>
    <cellStyle name="40% - Accent4 5 2 14" xfId="40179"/>
    <cellStyle name="40% - Accent4 5 2 15" xfId="40180"/>
    <cellStyle name="40% - Accent4 5 2 16" xfId="40181"/>
    <cellStyle name="40% - Accent4 5 2 2" xfId="40182"/>
    <cellStyle name="40% - Accent4 5 2 2 10" xfId="40183"/>
    <cellStyle name="40% - Accent4 5 2 2 11" xfId="40184"/>
    <cellStyle name="40% - Accent4 5 2 2 12" xfId="40185"/>
    <cellStyle name="40% - Accent4 5 2 2 13" xfId="40186"/>
    <cellStyle name="40% - Accent4 5 2 2 14" xfId="40187"/>
    <cellStyle name="40% - Accent4 5 2 2 15" xfId="40188"/>
    <cellStyle name="40% - Accent4 5 2 2 2" xfId="40189"/>
    <cellStyle name="40% - Accent4 5 2 2 2 2" xfId="40190"/>
    <cellStyle name="40% - Accent4 5 2 2 2 2 2" xfId="40191"/>
    <cellStyle name="40% - Accent4 5 2 2 2 3" xfId="40192"/>
    <cellStyle name="40% - Accent4 5 2 2 3" xfId="40193"/>
    <cellStyle name="40% - Accent4 5 2 2 3 2" xfId="40194"/>
    <cellStyle name="40% - Accent4 5 2 2 3 2 2" xfId="40195"/>
    <cellStyle name="40% - Accent4 5 2 2 3 3" xfId="40196"/>
    <cellStyle name="40% - Accent4 5 2 2 4" xfId="40197"/>
    <cellStyle name="40% - Accent4 5 2 2 4 2" xfId="40198"/>
    <cellStyle name="40% - Accent4 5 2 2 5" xfId="40199"/>
    <cellStyle name="40% - Accent4 5 2 2 6" xfId="40200"/>
    <cellStyle name="40% - Accent4 5 2 2 7" xfId="40201"/>
    <cellStyle name="40% - Accent4 5 2 2 8" xfId="40202"/>
    <cellStyle name="40% - Accent4 5 2 2 9" xfId="40203"/>
    <cellStyle name="40% - Accent4 5 2 2_PNF Disclosure Summary 063011" xfId="40204"/>
    <cellStyle name="40% - Accent4 5 2 3" xfId="40205"/>
    <cellStyle name="40% - Accent4 5 2 3 2" xfId="40206"/>
    <cellStyle name="40% - Accent4 5 2 3 2 2" xfId="40207"/>
    <cellStyle name="40% - Accent4 5 2 3 3" xfId="40208"/>
    <cellStyle name="40% - Accent4 5 2 4" xfId="40209"/>
    <cellStyle name="40% - Accent4 5 2 4 2" xfId="40210"/>
    <cellStyle name="40% - Accent4 5 2 4 2 2" xfId="40211"/>
    <cellStyle name="40% - Accent4 5 2 4 3" xfId="40212"/>
    <cellStyle name="40% - Accent4 5 2 5" xfId="40213"/>
    <cellStyle name="40% - Accent4 5 2 5 2" xfId="40214"/>
    <cellStyle name="40% - Accent4 5 2 6" xfId="40215"/>
    <cellStyle name="40% - Accent4 5 2 7" xfId="40216"/>
    <cellStyle name="40% - Accent4 5 2 8" xfId="40217"/>
    <cellStyle name="40% - Accent4 5 2 9" xfId="40218"/>
    <cellStyle name="40% - Accent4 5 2_PNF Disclosure Summary 063011" xfId="40219"/>
    <cellStyle name="40% - Accent4 5 20" xfId="40220"/>
    <cellStyle name="40% - Accent4 5 21" xfId="40221"/>
    <cellStyle name="40% - Accent4 5 22" xfId="40222"/>
    <cellStyle name="40% - Accent4 5 3" xfId="40223"/>
    <cellStyle name="40% - Accent4 5 3 10" xfId="40224"/>
    <cellStyle name="40% - Accent4 5 3 11" xfId="40225"/>
    <cellStyle name="40% - Accent4 5 3 12" xfId="40226"/>
    <cellStyle name="40% - Accent4 5 3 13" xfId="40227"/>
    <cellStyle name="40% - Accent4 5 3 14" xfId="40228"/>
    <cellStyle name="40% - Accent4 5 3 15" xfId="40229"/>
    <cellStyle name="40% - Accent4 5 3 16" xfId="40230"/>
    <cellStyle name="40% - Accent4 5 3 2" xfId="40231"/>
    <cellStyle name="40% - Accent4 5 3 2 10" xfId="40232"/>
    <cellStyle name="40% - Accent4 5 3 2 11" xfId="40233"/>
    <cellStyle name="40% - Accent4 5 3 2 12" xfId="40234"/>
    <cellStyle name="40% - Accent4 5 3 2 13" xfId="40235"/>
    <cellStyle name="40% - Accent4 5 3 2 14" xfId="40236"/>
    <cellStyle name="40% - Accent4 5 3 2 15" xfId="40237"/>
    <cellStyle name="40% - Accent4 5 3 2 2" xfId="40238"/>
    <cellStyle name="40% - Accent4 5 3 2 2 2" xfId="40239"/>
    <cellStyle name="40% - Accent4 5 3 2 2 2 2" xfId="40240"/>
    <cellStyle name="40% - Accent4 5 3 2 2 3" xfId="40241"/>
    <cellStyle name="40% - Accent4 5 3 2 3" xfId="40242"/>
    <cellStyle name="40% - Accent4 5 3 2 3 2" xfId="40243"/>
    <cellStyle name="40% - Accent4 5 3 2 3 2 2" xfId="40244"/>
    <cellStyle name="40% - Accent4 5 3 2 3 3" xfId="40245"/>
    <cellStyle name="40% - Accent4 5 3 2 4" xfId="40246"/>
    <cellStyle name="40% - Accent4 5 3 2 4 2" xfId="40247"/>
    <cellStyle name="40% - Accent4 5 3 2 5" xfId="40248"/>
    <cellStyle name="40% - Accent4 5 3 2 6" xfId="40249"/>
    <cellStyle name="40% - Accent4 5 3 2 7" xfId="40250"/>
    <cellStyle name="40% - Accent4 5 3 2 8" xfId="40251"/>
    <cellStyle name="40% - Accent4 5 3 2 9" xfId="40252"/>
    <cellStyle name="40% - Accent4 5 3 2_PNF Disclosure Summary 063011" xfId="40253"/>
    <cellStyle name="40% - Accent4 5 3 3" xfId="40254"/>
    <cellStyle name="40% - Accent4 5 3 3 2" xfId="40255"/>
    <cellStyle name="40% - Accent4 5 3 3 2 2" xfId="40256"/>
    <cellStyle name="40% - Accent4 5 3 3 3" xfId="40257"/>
    <cellStyle name="40% - Accent4 5 3 4" xfId="40258"/>
    <cellStyle name="40% - Accent4 5 3 4 2" xfId="40259"/>
    <cellStyle name="40% - Accent4 5 3 4 2 2" xfId="40260"/>
    <cellStyle name="40% - Accent4 5 3 4 3" xfId="40261"/>
    <cellStyle name="40% - Accent4 5 3 5" xfId="40262"/>
    <cellStyle name="40% - Accent4 5 3 5 2" xfId="40263"/>
    <cellStyle name="40% - Accent4 5 3 6" xfId="40264"/>
    <cellStyle name="40% - Accent4 5 3 7" xfId="40265"/>
    <cellStyle name="40% - Accent4 5 3 8" xfId="40266"/>
    <cellStyle name="40% - Accent4 5 3 9" xfId="40267"/>
    <cellStyle name="40% - Accent4 5 3_PNF Disclosure Summary 063011" xfId="40268"/>
    <cellStyle name="40% - Accent4 5 4" xfId="40269"/>
    <cellStyle name="40% - Accent4 5 4 10" xfId="40270"/>
    <cellStyle name="40% - Accent4 5 4 11" xfId="40271"/>
    <cellStyle name="40% - Accent4 5 4 12" xfId="40272"/>
    <cellStyle name="40% - Accent4 5 4 13" xfId="40273"/>
    <cellStyle name="40% - Accent4 5 4 14" xfId="40274"/>
    <cellStyle name="40% - Accent4 5 4 15" xfId="40275"/>
    <cellStyle name="40% - Accent4 5 4 16" xfId="40276"/>
    <cellStyle name="40% - Accent4 5 4 2" xfId="40277"/>
    <cellStyle name="40% - Accent4 5 4 2 10" xfId="40278"/>
    <cellStyle name="40% - Accent4 5 4 2 11" xfId="40279"/>
    <cellStyle name="40% - Accent4 5 4 2 12" xfId="40280"/>
    <cellStyle name="40% - Accent4 5 4 2 13" xfId="40281"/>
    <cellStyle name="40% - Accent4 5 4 2 14" xfId="40282"/>
    <cellStyle name="40% - Accent4 5 4 2 15" xfId="40283"/>
    <cellStyle name="40% - Accent4 5 4 2 2" xfId="40284"/>
    <cellStyle name="40% - Accent4 5 4 2 2 2" xfId="40285"/>
    <cellStyle name="40% - Accent4 5 4 2 2 2 2" xfId="40286"/>
    <cellStyle name="40% - Accent4 5 4 2 2 3" xfId="40287"/>
    <cellStyle name="40% - Accent4 5 4 2 3" xfId="40288"/>
    <cellStyle name="40% - Accent4 5 4 2 3 2" xfId="40289"/>
    <cellStyle name="40% - Accent4 5 4 2 3 2 2" xfId="40290"/>
    <cellStyle name="40% - Accent4 5 4 2 3 3" xfId="40291"/>
    <cellStyle name="40% - Accent4 5 4 2 4" xfId="40292"/>
    <cellStyle name="40% - Accent4 5 4 2 4 2" xfId="40293"/>
    <cellStyle name="40% - Accent4 5 4 2 5" xfId="40294"/>
    <cellStyle name="40% - Accent4 5 4 2 6" xfId="40295"/>
    <cellStyle name="40% - Accent4 5 4 2 7" xfId="40296"/>
    <cellStyle name="40% - Accent4 5 4 2 8" xfId="40297"/>
    <cellStyle name="40% - Accent4 5 4 2 9" xfId="40298"/>
    <cellStyle name="40% - Accent4 5 4 2_PNF Disclosure Summary 063011" xfId="40299"/>
    <cellStyle name="40% - Accent4 5 4 3" xfId="40300"/>
    <cellStyle name="40% - Accent4 5 4 3 2" xfId="40301"/>
    <cellStyle name="40% - Accent4 5 4 3 2 2" xfId="40302"/>
    <cellStyle name="40% - Accent4 5 4 3 3" xfId="40303"/>
    <cellStyle name="40% - Accent4 5 4 4" xfId="40304"/>
    <cellStyle name="40% - Accent4 5 4 4 2" xfId="40305"/>
    <cellStyle name="40% - Accent4 5 4 4 2 2" xfId="40306"/>
    <cellStyle name="40% - Accent4 5 4 4 3" xfId="40307"/>
    <cellStyle name="40% - Accent4 5 4 5" xfId="40308"/>
    <cellStyle name="40% - Accent4 5 4 5 2" xfId="40309"/>
    <cellStyle name="40% - Accent4 5 4 6" xfId="40310"/>
    <cellStyle name="40% - Accent4 5 4 7" xfId="40311"/>
    <cellStyle name="40% - Accent4 5 4 8" xfId="40312"/>
    <cellStyle name="40% - Accent4 5 4 9" xfId="40313"/>
    <cellStyle name="40% - Accent4 5 4_PNF Disclosure Summary 063011" xfId="40314"/>
    <cellStyle name="40% - Accent4 5 5" xfId="40315"/>
    <cellStyle name="40% - Accent4 5 5 10" xfId="40316"/>
    <cellStyle name="40% - Accent4 5 5 11" xfId="40317"/>
    <cellStyle name="40% - Accent4 5 5 12" xfId="40318"/>
    <cellStyle name="40% - Accent4 5 5 13" xfId="40319"/>
    <cellStyle name="40% - Accent4 5 5 14" xfId="40320"/>
    <cellStyle name="40% - Accent4 5 5 15" xfId="40321"/>
    <cellStyle name="40% - Accent4 5 5 16" xfId="40322"/>
    <cellStyle name="40% - Accent4 5 5 2" xfId="40323"/>
    <cellStyle name="40% - Accent4 5 5 2 10" xfId="40324"/>
    <cellStyle name="40% - Accent4 5 5 2 11" xfId="40325"/>
    <cellStyle name="40% - Accent4 5 5 2 12" xfId="40326"/>
    <cellStyle name="40% - Accent4 5 5 2 13" xfId="40327"/>
    <cellStyle name="40% - Accent4 5 5 2 14" xfId="40328"/>
    <cellStyle name="40% - Accent4 5 5 2 15" xfId="40329"/>
    <cellStyle name="40% - Accent4 5 5 2 2" xfId="40330"/>
    <cellStyle name="40% - Accent4 5 5 2 2 2" xfId="40331"/>
    <cellStyle name="40% - Accent4 5 5 2 2 2 2" xfId="40332"/>
    <cellStyle name="40% - Accent4 5 5 2 2 3" xfId="40333"/>
    <cellStyle name="40% - Accent4 5 5 2 3" xfId="40334"/>
    <cellStyle name="40% - Accent4 5 5 2 3 2" xfId="40335"/>
    <cellStyle name="40% - Accent4 5 5 2 3 2 2" xfId="40336"/>
    <cellStyle name="40% - Accent4 5 5 2 3 3" xfId="40337"/>
    <cellStyle name="40% - Accent4 5 5 2 4" xfId="40338"/>
    <cellStyle name="40% - Accent4 5 5 2 4 2" xfId="40339"/>
    <cellStyle name="40% - Accent4 5 5 2 5" xfId="40340"/>
    <cellStyle name="40% - Accent4 5 5 2 6" xfId="40341"/>
    <cellStyle name="40% - Accent4 5 5 2 7" xfId="40342"/>
    <cellStyle name="40% - Accent4 5 5 2 8" xfId="40343"/>
    <cellStyle name="40% - Accent4 5 5 2 9" xfId="40344"/>
    <cellStyle name="40% - Accent4 5 5 2_PNF Disclosure Summary 063011" xfId="40345"/>
    <cellStyle name="40% - Accent4 5 5 3" xfId="40346"/>
    <cellStyle name="40% - Accent4 5 5 3 2" xfId="40347"/>
    <cellStyle name="40% - Accent4 5 5 3 2 2" xfId="40348"/>
    <cellStyle name="40% - Accent4 5 5 3 3" xfId="40349"/>
    <cellStyle name="40% - Accent4 5 5 4" xfId="40350"/>
    <cellStyle name="40% - Accent4 5 5 4 2" xfId="40351"/>
    <cellStyle name="40% - Accent4 5 5 4 2 2" xfId="40352"/>
    <cellStyle name="40% - Accent4 5 5 4 3" xfId="40353"/>
    <cellStyle name="40% - Accent4 5 5 5" xfId="40354"/>
    <cellStyle name="40% - Accent4 5 5 5 2" xfId="40355"/>
    <cellStyle name="40% - Accent4 5 5 6" xfId="40356"/>
    <cellStyle name="40% - Accent4 5 5 7" xfId="40357"/>
    <cellStyle name="40% - Accent4 5 5 8" xfId="40358"/>
    <cellStyle name="40% - Accent4 5 5 9" xfId="40359"/>
    <cellStyle name="40% - Accent4 5 5_PNF Disclosure Summary 063011" xfId="40360"/>
    <cellStyle name="40% - Accent4 5 6" xfId="40361"/>
    <cellStyle name="40% - Accent4 5 6 10" xfId="40362"/>
    <cellStyle name="40% - Accent4 5 6 11" xfId="40363"/>
    <cellStyle name="40% - Accent4 5 6 12" xfId="40364"/>
    <cellStyle name="40% - Accent4 5 6 13" xfId="40365"/>
    <cellStyle name="40% - Accent4 5 6 14" xfId="40366"/>
    <cellStyle name="40% - Accent4 5 6 15" xfId="40367"/>
    <cellStyle name="40% - Accent4 5 6 16" xfId="40368"/>
    <cellStyle name="40% - Accent4 5 6 2" xfId="40369"/>
    <cellStyle name="40% - Accent4 5 6 2 10" xfId="40370"/>
    <cellStyle name="40% - Accent4 5 6 2 11" xfId="40371"/>
    <cellStyle name="40% - Accent4 5 6 2 12" xfId="40372"/>
    <cellStyle name="40% - Accent4 5 6 2 13" xfId="40373"/>
    <cellStyle name="40% - Accent4 5 6 2 14" xfId="40374"/>
    <cellStyle name="40% - Accent4 5 6 2 15" xfId="40375"/>
    <cellStyle name="40% - Accent4 5 6 2 2" xfId="40376"/>
    <cellStyle name="40% - Accent4 5 6 2 2 2" xfId="40377"/>
    <cellStyle name="40% - Accent4 5 6 2 2 2 2" xfId="40378"/>
    <cellStyle name="40% - Accent4 5 6 2 2 3" xfId="40379"/>
    <cellStyle name="40% - Accent4 5 6 2 3" xfId="40380"/>
    <cellStyle name="40% - Accent4 5 6 2 3 2" xfId="40381"/>
    <cellStyle name="40% - Accent4 5 6 2 3 2 2" xfId="40382"/>
    <cellStyle name="40% - Accent4 5 6 2 3 3" xfId="40383"/>
    <cellStyle name="40% - Accent4 5 6 2 4" xfId="40384"/>
    <cellStyle name="40% - Accent4 5 6 2 4 2" xfId="40385"/>
    <cellStyle name="40% - Accent4 5 6 2 5" xfId="40386"/>
    <cellStyle name="40% - Accent4 5 6 2 6" xfId="40387"/>
    <cellStyle name="40% - Accent4 5 6 2 7" xfId="40388"/>
    <cellStyle name="40% - Accent4 5 6 2 8" xfId="40389"/>
    <cellStyle name="40% - Accent4 5 6 2 9" xfId="40390"/>
    <cellStyle name="40% - Accent4 5 6 2_PNF Disclosure Summary 063011" xfId="40391"/>
    <cellStyle name="40% - Accent4 5 6 3" xfId="40392"/>
    <cellStyle name="40% - Accent4 5 6 3 2" xfId="40393"/>
    <cellStyle name="40% - Accent4 5 6 3 2 2" xfId="40394"/>
    <cellStyle name="40% - Accent4 5 6 3 3" xfId="40395"/>
    <cellStyle name="40% - Accent4 5 6 4" xfId="40396"/>
    <cellStyle name="40% - Accent4 5 6 4 2" xfId="40397"/>
    <cellStyle name="40% - Accent4 5 6 4 2 2" xfId="40398"/>
    <cellStyle name="40% - Accent4 5 6 4 3" xfId="40399"/>
    <cellStyle name="40% - Accent4 5 6 5" xfId="40400"/>
    <cellStyle name="40% - Accent4 5 6 5 2" xfId="40401"/>
    <cellStyle name="40% - Accent4 5 6 6" xfId="40402"/>
    <cellStyle name="40% - Accent4 5 6 7" xfId="40403"/>
    <cellStyle name="40% - Accent4 5 6 8" xfId="40404"/>
    <cellStyle name="40% - Accent4 5 6 9" xfId="40405"/>
    <cellStyle name="40% - Accent4 5 6_PNF Disclosure Summary 063011" xfId="40406"/>
    <cellStyle name="40% - Accent4 5 7" xfId="40407"/>
    <cellStyle name="40% - Accent4 5 7 10" xfId="40408"/>
    <cellStyle name="40% - Accent4 5 7 11" xfId="40409"/>
    <cellStyle name="40% - Accent4 5 7 12" xfId="40410"/>
    <cellStyle name="40% - Accent4 5 7 13" xfId="40411"/>
    <cellStyle name="40% - Accent4 5 7 14" xfId="40412"/>
    <cellStyle name="40% - Accent4 5 7 15" xfId="40413"/>
    <cellStyle name="40% - Accent4 5 7 16" xfId="40414"/>
    <cellStyle name="40% - Accent4 5 7 2" xfId="40415"/>
    <cellStyle name="40% - Accent4 5 7 2 10" xfId="40416"/>
    <cellStyle name="40% - Accent4 5 7 2 11" xfId="40417"/>
    <cellStyle name="40% - Accent4 5 7 2 12" xfId="40418"/>
    <cellStyle name="40% - Accent4 5 7 2 13" xfId="40419"/>
    <cellStyle name="40% - Accent4 5 7 2 14" xfId="40420"/>
    <cellStyle name="40% - Accent4 5 7 2 15" xfId="40421"/>
    <cellStyle name="40% - Accent4 5 7 2 2" xfId="40422"/>
    <cellStyle name="40% - Accent4 5 7 2 2 2" xfId="40423"/>
    <cellStyle name="40% - Accent4 5 7 2 2 2 2" xfId="40424"/>
    <cellStyle name="40% - Accent4 5 7 2 2 3" xfId="40425"/>
    <cellStyle name="40% - Accent4 5 7 2 3" xfId="40426"/>
    <cellStyle name="40% - Accent4 5 7 2 3 2" xfId="40427"/>
    <cellStyle name="40% - Accent4 5 7 2 3 2 2" xfId="40428"/>
    <cellStyle name="40% - Accent4 5 7 2 3 3" xfId="40429"/>
    <cellStyle name="40% - Accent4 5 7 2 4" xfId="40430"/>
    <cellStyle name="40% - Accent4 5 7 2 4 2" xfId="40431"/>
    <cellStyle name="40% - Accent4 5 7 2 5" xfId="40432"/>
    <cellStyle name="40% - Accent4 5 7 2 6" xfId="40433"/>
    <cellStyle name="40% - Accent4 5 7 2 7" xfId="40434"/>
    <cellStyle name="40% - Accent4 5 7 2 8" xfId="40435"/>
    <cellStyle name="40% - Accent4 5 7 2 9" xfId="40436"/>
    <cellStyle name="40% - Accent4 5 7 2_PNF Disclosure Summary 063011" xfId="40437"/>
    <cellStyle name="40% - Accent4 5 7 3" xfId="40438"/>
    <cellStyle name="40% - Accent4 5 7 3 2" xfId="40439"/>
    <cellStyle name="40% - Accent4 5 7 3 2 2" xfId="40440"/>
    <cellStyle name="40% - Accent4 5 7 3 3" xfId="40441"/>
    <cellStyle name="40% - Accent4 5 7 4" xfId="40442"/>
    <cellStyle name="40% - Accent4 5 7 4 2" xfId="40443"/>
    <cellStyle name="40% - Accent4 5 7 4 2 2" xfId="40444"/>
    <cellStyle name="40% - Accent4 5 7 4 3" xfId="40445"/>
    <cellStyle name="40% - Accent4 5 7 5" xfId="40446"/>
    <cellStyle name="40% - Accent4 5 7 5 2" xfId="40447"/>
    <cellStyle name="40% - Accent4 5 7 6" xfId="40448"/>
    <cellStyle name="40% - Accent4 5 7 7" xfId="40449"/>
    <cellStyle name="40% - Accent4 5 7 8" xfId="40450"/>
    <cellStyle name="40% - Accent4 5 7 9" xfId="40451"/>
    <cellStyle name="40% - Accent4 5 7_PNF Disclosure Summary 063011" xfId="40452"/>
    <cellStyle name="40% - Accent4 5 8" xfId="40453"/>
    <cellStyle name="40% - Accent4 5 8 10" xfId="40454"/>
    <cellStyle name="40% - Accent4 5 8 11" xfId="40455"/>
    <cellStyle name="40% - Accent4 5 8 12" xfId="40456"/>
    <cellStyle name="40% - Accent4 5 8 13" xfId="40457"/>
    <cellStyle name="40% - Accent4 5 8 14" xfId="40458"/>
    <cellStyle name="40% - Accent4 5 8 15" xfId="40459"/>
    <cellStyle name="40% - Accent4 5 8 2" xfId="40460"/>
    <cellStyle name="40% - Accent4 5 8 2 2" xfId="40461"/>
    <cellStyle name="40% - Accent4 5 8 2 2 2" xfId="40462"/>
    <cellStyle name="40% - Accent4 5 8 2 3" xfId="40463"/>
    <cellStyle name="40% - Accent4 5 8 3" xfId="40464"/>
    <cellStyle name="40% - Accent4 5 8 3 2" xfId="40465"/>
    <cellStyle name="40% - Accent4 5 8 3 2 2" xfId="40466"/>
    <cellStyle name="40% - Accent4 5 8 3 3" xfId="40467"/>
    <cellStyle name="40% - Accent4 5 8 4" xfId="40468"/>
    <cellStyle name="40% - Accent4 5 8 4 2" xfId="40469"/>
    <cellStyle name="40% - Accent4 5 8 5" xfId="40470"/>
    <cellStyle name="40% - Accent4 5 8 6" xfId="40471"/>
    <cellStyle name="40% - Accent4 5 8 7" xfId="40472"/>
    <cellStyle name="40% - Accent4 5 8 8" xfId="40473"/>
    <cellStyle name="40% - Accent4 5 8 9" xfId="40474"/>
    <cellStyle name="40% - Accent4 5 8_PNF Disclosure Summary 063011" xfId="40475"/>
    <cellStyle name="40% - Accent4 5 9" xfId="40476"/>
    <cellStyle name="40% - Accent4 5 9 2" xfId="40477"/>
    <cellStyle name="40% - Accent4 5 9 2 2" xfId="40478"/>
    <cellStyle name="40% - Accent4 5 9 3" xfId="40479"/>
    <cellStyle name="40% - Accent4 5_PNF Disclosure Summary 063011" xfId="40480"/>
    <cellStyle name="40% - Accent4 6" xfId="40481"/>
    <cellStyle name="40% - Accent4 6 10" xfId="40482"/>
    <cellStyle name="40% - Accent4 6 10 2" xfId="40483"/>
    <cellStyle name="40% - Accent4 6 10 2 2" xfId="40484"/>
    <cellStyle name="40% - Accent4 6 10 3" xfId="40485"/>
    <cellStyle name="40% - Accent4 6 11" xfId="40486"/>
    <cellStyle name="40% - Accent4 6 11 2" xfId="40487"/>
    <cellStyle name="40% - Accent4 6 12" xfId="40488"/>
    <cellStyle name="40% - Accent4 6 13" xfId="40489"/>
    <cellStyle name="40% - Accent4 6 14" xfId="40490"/>
    <cellStyle name="40% - Accent4 6 15" xfId="40491"/>
    <cellStyle name="40% - Accent4 6 16" xfId="40492"/>
    <cellStyle name="40% - Accent4 6 17" xfId="40493"/>
    <cellStyle name="40% - Accent4 6 18" xfId="40494"/>
    <cellStyle name="40% - Accent4 6 19" xfId="40495"/>
    <cellStyle name="40% - Accent4 6 2" xfId="40496"/>
    <cellStyle name="40% - Accent4 6 2 10" xfId="40497"/>
    <cellStyle name="40% - Accent4 6 2 11" xfId="40498"/>
    <cellStyle name="40% - Accent4 6 2 12" xfId="40499"/>
    <cellStyle name="40% - Accent4 6 2 13" xfId="40500"/>
    <cellStyle name="40% - Accent4 6 2 14" xfId="40501"/>
    <cellStyle name="40% - Accent4 6 2 15" xfId="40502"/>
    <cellStyle name="40% - Accent4 6 2 16" xfId="40503"/>
    <cellStyle name="40% - Accent4 6 2 2" xfId="40504"/>
    <cellStyle name="40% - Accent4 6 2 2 10" xfId="40505"/>
    <cellStyle name="40% - Accent4 6 2 2 11" xfId="40506"/>
    <cellStyle name="40% - Accent4 6 2 2 12" xfId="40507"/>
    <cellStyle name="40% - Accent4 6 2 2 13" xfId="40508"/>
    <cellStyle name="40% - Accent4 6 2 2 14" xfId="40509"/>
    <cellStyle name="40% - Accent4 6 2 2 15" xfId="40510"/>
    <cellStyle name="40% - Accent4 6 2 2 2" xfId="40511"/>
    <cellStyle name="40% - Accent4 6 2 2 2 2" xfId="40512"/>
    <cellStyle name="40% - Accent4 6 2 2 2 2 2" xfId="40513"/>
    <cellStyle name="40% - Accent4 6 2 2 2 3" xfId="40514"/>
    <cellStyle name="40% - Accent4 6 2 2 3" xfId="40515"/>
    <cellStyle name="40% - Accent4 6 2 2 3 2" xfId="40516"/>
    <cellStyle name="40% - Accent4 6 2 2 3 2 2" xfId="40517"/>
    <cellStyle name="40% - Accent4 6 2 2 3 3" xfId="40518"/>
    <cellStyle name="40% - Accent4 6 2 2 4" xfId="40519"/>
    <cellStyle name="40% - Accent4 6 2 2 4 2" xfId="40520"/>
    <cellStyle name="40% - Accent4 6 2 2 5" xfId="40521"/>
    <cellStyle name="40% - Accent4 6 2 2 6" xfId="40522"/>
    <cellStyle name="40% - Accent4 6 2 2 7" xfId="40523"/>
    <cellStyle name="40% - Accent4 6 2 2 8" xfId="40524"/>
    <cellStyle name="40% - Accent4 6 2 2 9" xfId="40525"/>
    <cellStyle name="40% - Accent4 6 2 2_PNF Disclosure Summary 063011" xfId="40526"/>
    <cellStyle name="40% - Accent4 6 2 3" xfId="40527"/>
    <cellStyle name="40% - Accent4 6 2 3 2" xfId="40528"/>
    <cellStyle name="40% - Accent4 6 2 3 2 2" xfId="40529"/>
    <cellStyle name="40% - Accent4 6 2 3 3" xfId="40530"/>
    <cellStyle name="40% - Accent4 6 2 4" xfId="40531"/>
    <cellStyle name="40% - Accent4 6 2 4 2" xfId="40532"/>
    <cellStyle name="40% - Accent4 6 2 4 2 2" xfId="40533"/>
    <cellStyle name="40% - Accent4 6 2 4 3" xfId="40534"/>
    <cellStyle name="40% - Accent4 6 2 5" xfId="40535"/>
    <cellStyle name="40% - Accent4 6 2 5 2" xfId="40536"/>
    <cellStyle name="40% - Accent4 6 2 6" xfId="40537"/>
    <cellStyle name="40% - Accent4 6 2 7" xfId="40538"/>
    <cellStyle name="40% - Accent4 6 2 8" xfId="40539"/>
    <cellStyle name="40% - Accent4 6 2 9" xfId="40540"/>
    <cellStyle name="40% - Accent4 6 2_PNF Disclosure Summary 063011" xfId="40541"/>
    <cellStyle name="40% - Accent4 6 20" xfId="40542"/>
    <cellStyle name="40% - Accent4 6 21" xfId="40543"/>
    <cellStyle name="40% - Accent4 6 22" xfId="40544"/>
    <cellStyle name="40% - Accent4 6 3" xfId="40545"/>
    <cellStyle name="40% - Accent4 6 3 10" xfId="40546"/>
    <cellStyle name="40% - Accent4 6 3 11" xfId="40547"/>
    <cellStyle name="40% - Accent4 6 3 12" xfId="40548"/>
    <cellStyle name="40% - Accent4 6 3 13" xfId="40549"/>
    <cellStyle name="40% - Accent4 6 3 14" xfId="40550"/>
    <cellStyle name="40% - Accent4 6 3 15" xfId="40551"/>
    <cellStyle name="40% - Accent4 6 3 16" xfId="40552"/>
    <cellStyle name="40% - Accent4 6 3 2" xfId="40553"/>
    <cellStyle name="40% - Accent4 6 3 2 10" xfId="40554"/>
    <cellStyle name="40% - Accent4 6 3 2 11" xfId="40555"/>
    <cellStyle name="40% - Accent4 6 3 2 12" xfId="40556"/>
    <cellStyle name="40% - Accent4 6 3 2 13" xfId="40557"/>
    <cellStyle name="40% - Accent4 6 3 2 14" xfId="40558"/>
    <cellStyle name="40% - Accent4 6 3 2 15" xfId="40559"/>
    <cellStyle name="40% - Accent4 6 3 2 2" xfId="40560"/>
    <cellStyle name="40% - Accent4 6 3 2 2 2" xfId="40561"/>
    <cellStyle name="40% - Accent4 6 3 2 2 2 2" xfId="40562"/>
    <cellStyle name="40% - Accent4 6 3 2 2 3" xfId="40563"/>
    <cellStyle name="40% - Accent4 6 3 2 3" xfId="40564"/>
    <cellStyle name="40% - Accent4 6 3 2 3 2" xfId="40565"/>
    <cellStyle name="40% - Accent4 6 3 2 3 2 2" xfId="40566"/>
    <cellStyle name="40% - Accent4 6 3 2 3 3" xfId="40567"/>
    <cellStyle name="40% - Accent4 6 3 2 4" xfId="40568"/>
    <cellStyle name="40% - Accent4 6 3 2 4 2" xfId="40569"/>
    <cellStyle name="40% - Accent4 6 3 2 5" xfId="40570"/>
    <cellStyle name="40% - Accent4 6 3 2 6" xfId="40571"/>
    <cellStyle name="40% - Accent4 6 3 2 7" xfId="40572"/>
    <cellStyle name="40% - Accent4 6 3 2 8" xfId="40573"/>
    <cellStyle name="40% - Accent4 6 3 2 9" xfId="40574"/>
    <cellStyle name="40% - Accent4 6 3 2_PNF Disclosure Summary 063011" xfId="40575"/>
    <cellStyle name="40% - Accent4 6 3 3" xfId="40576"/>
    <cellStyle name="40% - Accent4 6 3 3 2" xfId="40577"/>
    <cellStyle name="40% - Accent4 6 3 3 2 2" xfId="40578"/>
    <cellStyle name="40% - Accent4 6 3 3 3" xfId="40579"/>
    <cellStyle name="40% - Accent4 6 3 4" xfId="40580"/>
    <cellStyle name="40% - Accent4 6 3 4 2" xfId="40581"/>
    <cellStyle name="40% - Accent4 6 3 4 2 2" xfId="40582"/>
    <cellStyle name="40% - Accent4 6 3 4 3" xfId="40583"/>
    <cellStyle name="40% - Accent4 6 3 5" xfId="40584"/>
    <cellStyle name="40% - Accent4 6 3 5 2" xfId="40585"/>
    <cellStyle name="40% - Accent4 6 3 6" xfId="40586"/>
    <cellStyle name="40% - Accent4 6 3 7" xfId="40587"/>
    <cellStyle name="40% - Accent4 6 3 8" xfId="40588"/>
    <cellStyle name="40% - Accent4 6 3 9" xfId="40589"/>
    <cellStyle name="40% - Accent4 6 3_PNF Disclosure Summary 063011" xfId="40590"/>
    <cellStyle name="40% - Accent4 6 4" xfId="40591"/>
    <cellStyle name="40% - Accent4 6 4 10" xfId="40592"/>
    <cellStyle name="40% - Accent4 6 4 11" xfId="40593"/>
    <cellStyle name="40% - Accent4 6 4 12" xfId="40594"/>
    <cellStyle name="40% - Accent4 6 4 13" xfId="40595"/>
    <cellStyle name="40% - Accent4 6 4 14" xfId="40596"/>
    <cellStyle name="40% - Accent4 6 4 15" xfId="40597"/>
    <cellStyle name="40% - Accent4 6 4 16" xfId="40598"/>
    <cellStyle name="40% - Accent4 6 4 2" xfId="40599"/>
    <cellStyle name="40% - Accent4 6 4 2 10" xfId="40600"/>
    <cellStyle name="40% - Accent4 6 4 2 11" xfId="40601"/>
    <cellStyle name="40% - Accent4 6 4 2 12" xfId="40602"/>
    <cellStyle name="40% - Accent4 6 4 2 13" xfId="40603"/>
    <cellStyle name="40% - Accent4 6 4 2 14" xfId="40604"/>
    <cellStyle name="40% - Accent4 6 4 2 15" xfId="40605"/>
    <cellStyle name="40% - Accent4 6 4 2 2" xfId="40606"/>
    <cellStyle name="40% - Accent4 6 4 2 2 2" xfId="40607"/>
    <cellStyle name="40% - Accent4 6 4 2 2 2 2" xfId="40608"/>
    <cellStyle name="40% - Accent4 6 4 2 2 3" xfId="40609"/>
    <cellStyle name="40% - Accent4 6 4 2 3" xfId="40610"/>
    <cellStyle name="40% - Accent4 6 4 2 3 2" xfId="40611"/>
    <cellStyle name="40% - Accent4 6 4 2 3 2 2" xfId="40612"/>
    <cellStyle name="40% - Accent4 6 4 2 3 3" xfId="40613"/>
    <cellStyle name="40% - Accent4 6 4 2 4" xfId="40614"/>
    <cellStyle name="40% - Accent4 6 4 2 4 2" xfId="40615"/>
    <cellStyle name="40% - Accent4 6 4 2 5" xfId="40616"/>
    <cellStyle name="40% - Accent4 6 4 2 6" xfId="40617"/>
    <cellStyle name="40% - Accent4 6 4 2 7" xfId="40618"/>
    <cellStyle name="40% - Accent4 6 4 2 8" xfId="40619"/>
    <cellStyle name="40% - Accent4 6 4 2 9" xfId="40620"/>
    <cellStyle name="40% - Accent4 6 4 2_PNF Disclosure Summary 063011" xfId="40621"/>
    <cellStyle name="40% - Accent4 6 4 3" xfId="40622"/>
    <cellStyle name="40% - Accent4 6 4 3 2" xfId="40623"/>
    <cellStyle name="40% - Accent4 6 4 3 2 2" xfId="40624"/>
    <cellStyle name="40% - Accent4 6 4 3 3" xfId="40625"/>
    <cellStyle name="40% - Accent4 6 4 4" xfId="40626"/>
    <cellStyle name="40% - Accent4 6 4 4 2" xfId="40627"/>
    <cellStyle name="40% - Accent4 6 4 4 2 2" xfId="40628"/>
    <cellStyle name="40% - Accent4 6 4 4 3" xfId="40629"/>
    <cellStyle name="40% - Accent4 6 4 5" xfId="40630"/>
    <cellStyle name="40% - Accent4 6 4 5 2" xfId="40631"/>
    <cellStyle name="40% - Accent4 6 4 6" xfId="40632"/>
    <cellStyle name="40% - Accent4 6 4 7" xfId="40633"/>
    <cellStyle name="40% - Accent4 6 4 8" xfId="40634"/>
    <cellStyle name="40% - Accent4 6 4 9" xfId="40635"/>
    <cellStyle name="40% - Accent4 6 4_PNF Disclosure Summary 063011" xfId="40636"/>
    <cellStyle name="40% - Accent4 6 5" xfId="40637"/>
    <cellStyle name="40% - Accent4 6 5 10" xfId="40638"/>
    <cellStyle name="40% - Accent4 6 5 11" xfId="40639"/>
    <cellStyle name="40% - Accent4 6 5 12" xfId="40640"/>
    <cellStyle name="40% - Accent4 6 5 13" xfId="40641"/>
    <cellStyle name="40% - Accent4 6 5 14" xfId="40642"/>
    <cellStyle name="40% - Accent4 6 5 15" xfId="40643"/>
    <cellStyle name="40% - Accent4 6 5 16" xfId="40644"/>
    <cellStyle name="40% - Accent4 6 5 2" xfId="40645"/>
    <cellStyle name="40% - Accent4 6 5 2 10" xfId="40646"/>
    <cellStyle name="40% - Accent4 6 5 2 11" xfId="40647"/>
    <cellStyle name="40% - Accent4 6 5 2 12" xfId="40648"/>
    <cellStyle name="40% - Accent4 6 5 2 13" xfId="40649"/>
    <cellStyle name="40% - Accent4 6 5 2 14" xfId="40650"/>
    <cellStyle name="40% - Accent4 6 5 2 15" xfId="40651"/>
    <cellStyle name="40% - Accent4 6 5 2 2" xfId="40652"/>
    <cellStyle name="40% - Accent4 6 5 2 2 2" xfId="40653"/>
    <cellStyle name="40% - Accent4 6 5 2 2 2 2" xfId="40654"/>
    <cellStyle name="40% - Accent4 6 5 2 2 3" xfId="40655"/>
    <cellStyle name="40% - Accent4 6 5 2 3" xfId="40656"/>
    <cellStyle name="40% - Accent4 6 5 2 3 2" xfId="40657"/>
    <cellStyle name="40% - Accent4 6 5 2 3 2 2" xfId="40658"/>
    <cellStyle name="40% - Accent4 6 5 2 3 3" xfId="40659"/>
    <cellStyle name="40% - Accent4 6 5 2 4" xfId="40660"/>
    <cellStyle name="40% - Accent4 6 5 2 4 2" xfId="40661"/>
    <cellStyle name="40% - Accent4 6 5 2 5" xfId="40662"/>
    <cellStyle name="40% - Accent4 6 5 2 6" xfId="40663"/>
    <cellStyle name="40% - Accent4 6 5 2 7" xfId="40664"/>
    <cellStyle name="40% - Accent4 6 5 2 8" xfId="40665"/>
    <cellStyle name="40% - Accent4 6 5 2 9" xfId="40666"/>
    <cellStyle name="40% - Accent4 6 5 2_PNF Disclosure Summary 063011" xfId="40667"/>
    <cellStyle name="40% - Accent4 6 5 3" xfId="40668"/>
    <cellStyle name="40% - Accent4 6 5 3 2" xfId="40669"/>
    <cellStyle name="40% - Accent4 6 5 3 2 2" xfId="40670"/>
    <cellStyle name="40% - Accent4 6 5 3 3" xfId="40671"/>
    <cellStyle name="40% - Accent4 6 5 4" xfId="40672"/>
    <cellStyle name="40% - Accent4 6 5 4 2" xfId="40673"/>
    <cellStyle name="40% - Accent4 6 5 4 2 2" xfId="40674"/>
    <cellStyle name="40% - Accent4 6 5 4 3" xfId="40675"/>
    <cellStyle name="40% - Accent4 6 5 5" xfId="40676"/>
    <cellStyle name="40% - Accent4 6 5 5 2" xfId="40677"/>
    <cellStyle name="40% - Accent4 6 5 6" xfId="40678"/>
    <cellStyle name="40% - Accent4 6 5 7" xfId="40679"/>
    <cellStyle name="40% - Accent4 6 5 8" xfId="40680"/>
    <cellStyle name="40% - Accent4 6 5 9" xfId="40681"/>
    <cellStyle name="40% - Accent4 6 5_PNF Disclosure Summary 063011" xfId="40682"/>
    <cellStyle name="40% - Accent4 6 6" xfId="40683"/>
    <cellStyle name="40% - Accent4 6 6 10" xfId="40684"/>
    <cellStyle name="40% - Accent4 6 6 11" xfId="40685"/>
    <cellStyle name="40% - Accent4 6 6 12" xfId="40686"/>
    <cellStyle name="40% - Accent4 6 6 13" xfId="40687"/>
    <cellStyle name="40% - Accent4 6 6 14" xfId="40688"/>
    <cellStyle name="40% - Accent4 6 6 15" xfId="40689"/>
    <cellStyle name="40% - Accent4 6 6 16" xfId="40690"/>
    <cellStyle name="40% - Accent4 6 6 2" xfId="40691"/>
    <cellStyle name="40% - Accent4 6 6 2 10" xfId="40692"/>
    <cellStyle name="40% - Accent4 6 6 2 11" xfId="40693"/>
    <cellStyle name="40% - Accent4 6 6 2 12" xfId="40694"/>
    <cellStyle name="40% - Accent4 6 6 2 13" xfId="40695"/>
    <cellStyle name="40% - Accent4 6 6 2 14" xfId="40696"/>
    <cellStyle name="40% - Accent4 6 6 2 15" xfId="40697"/>
    <cellStyle name="40% - Accent4 6 6 2 2" xfId="40698"/>
    <cellStyle name="40% - Accent4 6 6 2 2 2" xfId="40699"/>
    <cellStyle name="40% - Accent4 6 6 2 2 2 2" xfId="40700"/>
    <cellStyle name="40% - Accent4 6 6 2 2 3" xfId="40701"/>
    <cellStyle name="40% - Accent4 6 6 2 3" xfId="40702"/>
    <cellStyle name="40% - Accent4 6 6 2 3 2" xfId="40703"/>
    <cellStyle name="40% - Accent4 6 6 2 3 2 2" xfId="40704"/>
    <cellStyle name="40% - Accent4 6 6 2 3 3" xfId="40705"/>
    <cellStyle name="40% - Accent4 6 6 2 4" xfId="40706"/>
    <cellStyle name="40% - Accent4 6 6 2 4 2" xfId="40707"/>
    <cellStyle name="40% - Accent4 6 6 2 5" xfId="40708"/>
    <cellStyle name="40% - Accent4 6 6 2 6" xfId="40709"/>
    <cellStyle name="40% - Accent4 6 6 2 7" xfId="40710"/>
    <cellStyle name="40% - Accent4 6 6 2 8" xfId="40711"/>
    <cellStyle name="40% - Accent4 6 6 2 9" xfId="40712"/>
    <cellStyle name="40% - Accent4 6 6 2_PNF Disclosure Summary 063011" xfId="40713"/>
    <cellStyle name="40% - Accent4 6 6 3" xfId="40714"/>
    <cellStyle name="40% - Accent4 6 6 3 2" xfId="40715"/>
    <cellStyle name="40% - Accent4 6 6 3 2 2" xfId="40716"/>
    <cellStyle name="40% - Accent4 6 6 3 3" xfId="40717"/>
    <cellStyle name="40% - Accent4 6 6 4" xfId="40718"/>
    <cellStyle name="40% - Accent4 6 6 4 2" xfId="40719"/>
    <cellStyle name="40% - Accent4 6 6 4 2 2" xfId="40720"/>
    <cellStyle name="40% - Accent4 6 6 4 3" xfId="40721"/>
    <cellStyle name="40% - Accent4 6 6 5" xfId="40722"/>
    <cellStyle name="40% - Accent4 6 6 5 2" xfId="40723"/>
    <cellStyle name="40% - Accent4 6 6 6" xfId="40724"/>
    <cellStyle name="40% - Accent4 6 6 7" xfId="40725"/>
    <cellStyle name="40% - Accent4 6 6 8" xfId="40726"/>
    <cellStyle name="40% - Accent4 6 6 9" xfId="40727"/>
    <cellStyle name="40% - Accent4 6 6_PNF Disclosure Summary 063011" xfId="40728"/>
    <cellStyle name="40% - Accent4 6 7" xfId="40729"/>
    <cellStyle name="40% - Accent4 6 7 10" xfId="40730"/>
    <cellStyle name="40% - Accent4 6 7 11" xfId="40731"/>
    <cellStyle name="40% - Accent4 6 7 12" xfId="40732"/>
    <cellStyle name="40% - Accent4 6 7 13" xfId="40733"/>
    <cellStyle name="40% - Accent4 6 7 14" xfId="40734"/>
    <cellStyle name="40% - Accent4 6 7 15" xfId="40735"/>
    <cellStyle name="40% - Accent4 6 7 16" xfId="40736"/>
    <cellStyle name="40% - Accent4 6 7 2" xfId="40737"/>
    <cellStyle name="40% - Accent4 6 7 2 10" xfId="40738"/>
    <cellStyle name="40% - Accent4 6 7 2 11" xfId="40739"/>
    <cellStyle name="40% - Accent4 6 7 2 12" xfId="40740"/>
    <cellStyle name="40% - Accent4 6 7 2 13" xfId="40741"/>
    <cellStyle name="40% - Accent4 6 7 2 14" xfId="40742"/>
    <cellStyle name="40% - Accent4 6 7 2 15" xfId="40743"/>
    <cellStyle name="40% - Accent4 6 7 2 2" xfId="40744"/>
    <cellStyle name="40% - Accent4 6 7 2 2 2" xfId="40745"/>
    <cellStyle name="40% - Accent4 6 7 2 2 2 2" xfId="40746"/>
    <cellStyle name="40% - Accent4 6 7 2 2 3" xfId="40747"/>
    <cellStyle name="40% - Accent4 6 7 2 3" xfId="40748"/>
    <cellStyle name="40% - Accent4 6 7 2 3 2" xfId="40749"/>
    <cellStyle name="40% - Accent4 6 7 2 3 2 2" xfId="40750"/>
    <cellStyle name="40% - Accent4 6 7 2 3 3" xfId="40751"/>
    <cellStyle name="40% - Accent4 6 7 2 4" xfId="40752"/>
    <cellStyle name="40% - Accent4 6 7 2 4 2" xfId="40753"/>
    <cellStyle name="40% - Accent4 6 7 2 5" xfId="40754"/>
    <cellStyle name="40% - Accent4 6 7 2 6" xfId="40755"/>
    <cellStyle name="40% - Accent4 6 7 2 7" xfId="40756"/>
    <cellStyle name="40% - Accent4 6 7 2 8" xfId="40757"/>
    <cellStyle name="40% - Accent4 6 7 2 9" xfId="40758"/>
    <cellStyle name="40% - Accent4 6 7 2_PNF Disclosure Summary 063011" xfId="40759"/>
    <cellStyle name="40% - Accent4 6 7 3" xfId="40760"/>
    <cellStyle name="40% - Accent4 6 7 3 2" xfId="40761"/>
    <cellStyle name="40% - Accent4 6 7 3 2 2" xfId="40762"/>
    <cellStyle name="40% - Accent4 6 7 3 3" xfId="40763"/>
    <cellStyle name="40% - Accent4 6 7 4" xfId="40764"/>
    <cellStyle name="40% - Accent4 6 7 4 2" xfId="40765"/>
    <cellStyle name="40% - Accent4 6 7 4 2 2" xfId="40766"/>
    <cellStyle name="40% - Accent4 6 7 4 3" xfId="40767"/>
    <cellStyle name="40% - Accent4 6 7 5" xfId="40768"/>
    <cellStyle name="40% - Accent4 6 7 5 2" xfId="40769"/>
    <cellStyle name="40% - Accent4 6 7 6" xfId="40770"/>
    <cellStyle name="40% - Accent4 6 7 7" xfId="40771"/>
    <cellStyle name="40% - Accent4 6 7 8" xfId="40772"/>
    <cellStyle name="40% - Accent4 6 7 9" xfId="40773"/>
    <cellStyle name="40% - Accent4 6 7_PNF Disclosure Summary 063011" xfId="40774"/>
    <cellStyle name="40% - Accent4 6 8" xfId="40775"/>
    <cellStyle name="40% - Accent4 6 8 10" xfId="40776"/>
    <cellStyle name="40% - Accent4 6 8 11" xfId="40777"/>
    <cellStyle name="40% - Accent4 6 8 12" xfId="40778"/>
    <cellStyle name="40% - Accent4 6 8 13" xfId="40779"/>
    <cellStyle name="40% - Accent4 6 8 14" xfId="40780"/>
    <cellStyle name="40% - Accent4 6 8 15" xfId="40781"/>
    <cellStyle name="40% - Accent4 6 8 2" xfId="40782"/>
    <cellStyle name="40% - Accent4 6 8 2 2" xfId="40783"/>
    <cellStyle name="40% - Accent4 6 8 2 2 2" xfId="40784"/>
    <cellStyle name="40% - Accent4 6 8 2 3" xfId="40785"/>
    <cellStyle name="40% - Accent4 6 8 3" xfId="40786"/>
    <cellStyle name="40% - Accent4 6 8 3 2" xfId="40787"/>
    <cellStyle name="40% - Accent4 6 8 3 2 2" xfId="40788"/>
    <cellStyle name="40% - Accent4 6 8 3 3" xfId="40789"/>
    <cellStyle name="40% - Accent4 6 8 4" xfId="40790"/>
    <cellStyle name="40% - Accent4 6 8 4 2" xfId="40791"/>
    <cellStyle name="40% - Accent4 6 8 5" xfId="40792"/>
    <cellStyle name="40% - Accent4 6 8 6" xfId="40793"/>
    <cellStyle name="40% - Accent4 6 8 7" xfId="40794"/>
    <cellStyle name="40% - Accent4 6 8 8" xfId="40795"/>
    <cellStyle name="40% - Accent4 6 8 9" xfId="40796"/>
    <cellStyle name="40% - Accent4 6 8_PNF Disclosure Summary 063011" xfId="40797"/>
    <cellStyle name="40% - Accent4 6 9" xfId="40798"/>
    <cellStyle name="40% - Accent4 6 9 2" xfId="40799"/>
    <cellStyle name="40% - Accent4 6 9 2 2" xfId="40800"/>
    <cellStyle name="40% - Accent4 6 9 3" xfId="40801"/>
    <cellStyle name="40% - Accent4 6_PNF Disclosure Summary 063011" xfId="40802"/>
    <cellStyle name="40% - Accent4 7" xfId="40803"/>
    <cellStyle name="40% - Accent4 7 10" xfId="40804"/>
    <cellStyle name="40% - Accent4 7 10 2" xfId="40805"/>
    <cellStyle name="40% - Accent4 7 10 2 2" xfId="40806"/>
    <cellStyle name="40% - Accent4 7 10 3" xfId="40807"/>
    <cellStyle name="40% - Accent4 7 11" xfId="40808"/>
    <cellStyle name="40% - Accent4 7 11 2" xfId="40809"/>
    <cellStyle name="40% - Accent4 7 12" xfId="40810"/>
    <cellStyle name="40% - Accent4 7 13" xfId="40811"/>
    <cellStyle name="40% - Accent4 7 14" xfId="40812"/>
    <cellStyle name="40% - Accent4 7 15" xfId="40813"/>
    <cellStyle name="40% - Accent4 7 16" xfId="40814"/>
    <cellStyle name="40% - Accent4 7 17" xfId="40815"/>
    <cellStyle name="40% - Accent4 7 18" xfId="40816"/>
    <cellStyle name="40% - Accent4 7 19" xfId="40817"/>
    <cellStyle name="40% - Accent4 7 2" xfId="40818"/>
    <cellStyle name="40% - Accent4 7 2 10" xfId="40819"/>
    <cellStyle name="40% - Accent4 7 2 11" xfId="40820"/>
    <cellStyle name="40% - Accent4 7 2 12" xfId="40821"/>
    <cellStyle name="40% - Accent4 7 2 13" xfId="40822"/>
    <cellStyle name="40% - Accent4 7 2 14" xfId="40823"/>
    <cellStyle name="40% - Accent4 7 2 15" xfId="40824"/>
    <cellStyle name="40% - Accent4 7 2 16" xfId="40825"/>
    <cellStyle name="40% - Accent4 7 2 2" xfId="40826"/>
    <cellStyle name="40% - Accent4 7 2 2 10" xfId="40827"/>
    <cellStyle name="40% - Accent4 7 2 2 11" xfId="40828"/>
    <cellStyle name="40% - Accent4 7 2 2 12" xfId="40829"/>
    <cellStyle name="40% - Accent4 7 2 2 13" xfId="40830"/>
    <cellStyle name="40% - Accent4 7 2 2 14" xfId="40831"/>
    <cellStyle name="40% - Accent4 7 2 2 15" xfId="40832"/>
    <cellStyle name="40% - Accent4 7 2 2 2" xfId="40833"/>
    <cellStyle name="40% - Accent4 7 2 2 2 2" xfId="40834"/>
    <cellStyle name="40% - Accent4 7 2 2 2 2 2" xfId="40835"/>
    <cellStyle name="40% - Accent4 7 2 2 2 3" xfId="40836"/>
    <cellStyle name="40% - Accent4 7 2 2 3" xfId="40837"/>
    <cellStyle name="40% - Accent4 7 2 2 3 2" xfId="40838"/>
    <cellStyle name="40% - Accent4 7 2 2 3 2 2" xfId="40839"/>
    <cellStyle name="40% - Accent4 7 2 2 3 3" xfId="40840"/>
    <cellStyle name="40% - Accent4 7 2 2 4" xfId="40841"/>
    <cellStyle name="40% - Accent4 7 2 2 4 2" xfId="40842"/>
    <cellStyle name="40% - Accent4 7 2 2 5" xfId="40843"/>
    <cellStyle name="40% - Accent4 7 2 2 6" xfId="40844"/>
    <cellStyle name="40% - Accent4 7 2 2 7" xfId="40845"/>
    <cellStyle name="40% - Accent4 7 2 2 8" xfId="40846"/>
    <cellStyle name="40% - Accent4 7 2 2 9" xfId="40847"/>
    <cellStyle name="40% - Accent4 7 2 2_PNF Disclosure Summary 063011" xfId="40848"/>
    <cellStyle name="40% - Accent4 7 2 3" xfId="40849"/>
    <cellStyle name="40% - Accent4 7 2 3 2" xfId="40850"/>
    <cellStyle name="40% - Accent4 7 2 3 2 2" xfId="40851"/>
    <cellStyle name="40% - Accent4 7 2 3 3" xfId="40852"/>
    <cellStyle name="40% - Accent4 7 2 4" xfId="40853"/>
    <cellStyle name="40% - Accent4 7 2 4 2" xfId="40854"/>
    <cellStyle name="40% - Accent4 7 2 4 2 2" xfId="40855"/>
    <cellStyle name="40% - Accent4 7 2 4 3" xfId="40856"/>
    <cellStyle name="40% - Accent4 7 2 5" xfId="40857"/>
    <cellStyle name="40% - Accent4 7 2 5 2" xfId="40858"/>
    <cellStyle name="40% - Accent4 7 2 6" xfId="40859"/>
    <cellStyle name="40% - Accent4 7 2 7" xfId="40860"/>
    <cellStyle name="40% - Accent4 7 2 8" xfId="40861"/>
    <cellStyle name="40% - Accent4 7 2 9" xfId="40862"/>
    <cellStyle name="40% - Accent4 7 2_PNF Disclosure Summary 063011" xfId="40863"/>
    <cellStyle name="40% - Accent4 7 20" xfId="40864"/>
    <cellStyle name="40% - Accent4 7 21" xfId="40865"/>
    <cellStyle name="40% - Accent4 7 22" xfId="40866"/>
    <cellStyle name="40% - Accent4 7 3" xfId="40867"/>
    <cellStyle name="40% - Accent4 7 3 10" xfId="40868"/>
    <cellStyle name="40% - Accent4 7 3 11" xfId="40869"/>
    <cellStyle name="40% - Accent4 7 3 12" xfId="40870"/>
    <cellStyle name="40% - Accent4 7 3 13" xfId="40871"/>
    <cellStyle name="40% - Accent4 7 3 14" xfId="40872"/>
    <cellStyle name="40% - Accent4 7 3 15" xfId="40873"/>
    <cellStyle name="40% - Accent4 7 3 16" xfId="40874"/>
    <cellStyle name="40% - Accent4 7 3 2" xfId="40875"/>
    <cellStyle name="40% - Accent4 7 3 2 10" xfId="40876"/>
    <cellStyle name="40% - Accent4 7 3 2 11" xfId="40877"/>
    <cellStyle name="40% - Accent4 7 3 2 12" xfId="40878"/>
    <cellStyle name="40% - Accent4 7 3 2 13" xfId="40879"/>
    <cellStyle name="40% - Accent4 7 3 2 14" xfId="40880"/>
    <cellStyle name="40% - Accent4 7 3 2 15" xfId="40881"/>
    <cellStyle name="40% - Accent4 7 3 2 2" xfId="40882"/>
    <cellStyle name="40% - Accent4 7 3 2 2 2" xfId="40883"/>
    <cellStyle name="40% - Accent4 7 3 2 2 2 2" xfId="40884"/>
    <cellStyle name="40% - Accent4 7 3 2 2 3" xfId="40885"/>
    <cellStyle name="40% - Accent4 7 3 2 3" xfId="40886"/>
    <cellStyle name="40% - Accent4 7 3 2 3 2" xfId="40887"/>
    <cellStyle name="40% - Accent4 7 3 2 3 2 2" xfId="40888"/>
    <cellStyle name="40% - Accent4 7 3 2 3 3" xfId="40889"/>
    <cellStyle name="40% - Accent4 7 3 2 4" xfId="40890"/>
    <cellStyle name="40% - Accent4 7 3 2 4 2" xfId="40891"/>
    <cellStyle name="40% - Accent4 7 3 2 5" xfId="40892"/>
    <cellStyle name="40% - Accent4 7 3 2 6" xfId="40893"/>
    <cellStyle name="40% - Accent4 7 3 2 7" xfId="40894"/>
    <cellStyle name="40% - Accent4 7 3 2 8" xfId="40895"/>
    <cellStyle name="40% - Accent4 7 3 2 9" xfId="40896"/>
    <cellStyle name="40% - Accent4 7 3 2_PNF Disclosure Summary 063011" xfId="40897"/>
    <cellStyle name="40% - Accent4 7 3 3" xfId="40898"/>
    <cellStyle name="40% - Accent4 7 3 3 2" xfId="40899"/>
    <cellStyle name="40% - Accent4 7 3 3 2 2" xfId="40900"/>
    <cellStyle name="40% - Accent4 7 3 3 3" xfId="40901"/>
    <cellStyle name="40% - Accent4 7 3 4" xfId="40902"/>
    <cellStyle name="40% - Accent4 7 3 4 2" xfId="40903"/>
    <cellStyle name="40% - Accent4 7 3 4 2 2" xfId="40904"/>
    <cellStyle name="40% - Accent4 7 3 4 3" xfId="40905"/>
    <cellStyle name="40% - Accent4 7 3 5" xfId="40906"/>
    <cellStyle name="40% - Accent4 7 3 5 2" xfId="40907"/>
    <cellStyle name="40% - Accent4 7 3 6" xfId="40908"/>
    <cellStyle name="40% - Accent4 7 3 7" xfId="40909"/>
    <cellStyle name="40% - Accent4 7 3 8" xfId="40910"/>
    <cellStyle name="40% - Accent4 7 3 9" xfId="40911"/>
    <cellStyle name="40% - Accent4 7 3_PNF Disclosure Summary 063011" xfId="40912"/>
    <cellStyle name="40% - Accent4 7 4" xfId="40913"/>
    <cellStyle name="40% - Accent4 7 4 10" xfId="40914"/>
    <cellStyle name="40% - Accent4 7 4 11" xfId="40915"/>
    <cellStyle name="40% - Accent4 7 4 12" xfId="40916"/>
    <cellStyle name="40% - Accent4 7 4 13" xfId="40917"/>
    <cellStyle name="40% - Accent4 7 4 14" xfId="40918"/>
    <cellStyle name="40% - Accent4 7 4 15" xfId="40919"/>
    <cellStyle name="40% - Accent4 7 4 16" xfId="40920"/>
    <cellStyle name="40% - Accent4 7 4 2" xfId="40921"/>
    <cellStyle name="40% - Accent4 7 4 2 10" xfId="40922"/>
    <cellStyle name="40% - Accent4 7 4 2 11" xfId="40923"/>
    <cellStyle name="40% - Accent4 7 4 2 12" xfId="40924"/>
    <cellStyle name="40% - Accent4 7 4 2 13" xfId="40925"/>
    <cellStyle name="40% - Accent4 7 4 2 14" xfId="40926"/>
    <cellStyle name="40% - Accent4 7 4 2 15" xfId="40927"/>
    <cellStyle name="40% - Accent4 7 4 2 2" xfId="40928"/>
    <cellStyle name="40% - Accent4 7 4 2 2 2" xfId="40929"/>
    <cellStyle name="40% - Accent4 7 4 2 2 2 2" xfId="40930"/>
    <cellStyle name="40% - Accent4 7 4 2 2 3" xfId="40931"/>
    <cellStyle name="40% - Accent4 7 4 2 3" xfId="40932"/>
    <cellStyle name="40% - Accent4 7 4 2 3 2" xfId="40933"/>
    <cellStyle name="40% - Accent4 7 4 2 3 2 2" xfId="40934"/>
    <cellStyle name="40% - Accent4 7 4 2 3 3" xfId="40935"/>
    <cellStyle name="40% - Accent4 7 4 2 4" xfId="40936"/>
    <cellStyle name="40% - Accent4 7 4 2 4 2" xfId="40937"/>
    <cellStyle name="40% - Accent4 7 4 2 5" xfId="40938"/>
    <cellStyle name="40% - Accent4 7 4 2 6" xfId="40939"/>
    <cellStyle name="40% - Accent4 7 4 2 7" xfId="40940"/>
    <cellStyle name="40% - Accent4 7 4 2 8" xfId="40941"/>
    <cellStyle name="40% - Accent4 7 4 2 9" xfId="40942"/>
    <cellStyle name="40% - Accent4 7 4 2_PNF Disclosure Summary 063011" xfId="40943"/>
    <cellStyle name="40% - Accent4 7 4 3" xfId="40944"/>
    <cellStyle name="40% - Accent4 7 4 3 2" xfId="40945"/>
    <cellStyle name="40% - Accent4 7 4 3 2 2" xfId="40946"/>
    <cellStyle name="40% - Accent4 7 4 3 3" xfId="40947"/>
    <cellStyle name="40% - Accent4 7 4 4" xfId="40948"/>
    <cellStyle name="40% - Accent4 7 4 4 2" xfId="40949"/>
    <cellStyle name="40% - Accent4 7 4 4 2 2" xfId="40950"/>
    <cellStyle name="40% - Accent4 7 4 4 3" xfId="40951"/>
    <cellStyle name="40% - Accent4 7 4 5" xfId="40952"/>
    <cellStyle name="40% - Accent4 7 4 5 2" xfId="40953"/>
    <cellStyle name="40% - Accent4 7 4 6" xfId="40954"/>
    <cellStyle name="40% - Accent4 7 4 7" xfId="40955"/>
    <cellStyle name="40% - Accent4 7 4 8" xfId="40956"/>
    <cellStyle name="40% - Accent4 7 4 9" xfId="40957"/>
    <cellStyle name="40% - Accent4 7 4_PNF Disclosure Summary 063011" xfId="40958"/>
    <cellStyle name="40% - Accent4 7 5" xfId="40959"/>
    <cellStyle name="40% - Accent4 7 5 10" xfId="40960"/>
    <cellStyle name="40% - Accent4 7 5 11" xfId="40961"/>
    <cellStyle name="40% - Accent4 7 5 12" xfId="40962"/>
    <cellStyle name="40% - Accent4 7 5 13" xfId="40963"/>
    <cellStyle name="40% - Accent4 7 5 14" xfId="40964"/>
    <cellStyle name="40% - Accent4 7 5 15" xfId="40965"/>
    <cellStyle name="40% - Accent4 7 5 16" xfId="40966"/>
    <cellStyle name="40% - Accent4 7 5 2" xfId="40967"/>
    <cellStyle name="40% - Accent4 7 5 2 10" xfId="40968"/>
    <cellStyle name="40% - Accent4 7 5 2 11" xfId="40969"/>
    <cellStyle name="40% - Accent4 7 5 2 12" xfId="40970"/>
    <cellStyle name="40% - Accent4 7 5 2 13" xfId="40971"/>
    <cellStyle name="40% - Accent4 7 5 2 14" xfId="40972"/>
    <cellStyle name="40% - Accent4 7 5 2 15" xfId="40973"/>
    <cellStyle name="40% - Accent4 7 5 2 2" xfId="40974"/>
    <cellStyle name="40% - Accent4 7 5 2 2 2" xfId="40975"/>
    <cellStyle name="40% - Accent4 7 5 2 2 2 2" xfId="40976"/>
    <cellStyle name="40% - Accent4 7 5 2 2 3" xfId="40977"/>
    <cellStyle name="40% - Accent4 7 5 2 3" xfId="40978"/>
    <cellStyle name="40% - Accent4 7 5 2 3 2" xfId="40979"/>
    <cellStyle name="40% - Accent4 7 5 2 3 2 2" xfId="40980"/>
    <cellStyle name="40% - Accent4 7 5 2 3 3" xfId="40981"/>
    <cellStyle name="40% - Accent4 7 5 2 4" xfId="40982"/>
    <cellStyle name="40% - Accent4 7 5 2 4 2" xfId="40983"/>
    <cellStyle name="40% - Accent4 7 5 2 5" xfId="40984"/>
    <cellStyle name="40% - Accent4 7 5 2 6" xfId="40985"/>
    <cellStyle name="40% - Accent4 7 5 2 7" xfId="40986"/>
    <cellStyle name="40% - Accent4 7 5 2 8" xfId="40987"/>
    <cellStyle name="40% - Accent4 7 5 2 9" xfId="40988"/>
    <cellStyle name="40% - Accent4 7 5 2_PNF Disclosure Summary 063011" xfId="40989"/>
    <cellStyle name="40% - Accent4 7 5 3" xfId="40990"/>
    <cellStyle name="40% - Accent4 7 5 3 2" xfId="40991"/>
    <cellStyle name="40% - Accent4 7 5 3 2 2" xfId="40992"/>
    <cellStyle name="40% - Accent4 7 5 3 3" xfId="40993"/>
    <cellStyle name="40% - Accent4 7 5 4" xfId="40994"/>
    <cellStyle name="40% - Accent4 7 5 4 2" xfId="40995"/>
    <cellStyle name="40% - Accent4 7 5 4 2 2" xfId="40996"/>
    <cellStyle name="40% - Accent4 7 5 4 3" xfId="40997"/>
    <cellStyle name="40% - Accent4 7 5 5" xfId="40998"/>
    <cellStyle name="40% - Accent4 7 5 5 2" xfId="40999"/>
    <cellStyle name="40% - Accent4 7 5 6" xfId="41000"/>
    <cellStyle name="40% - Accent4 7 5 7" xfId="41001"/>
    <cellStyle name="40% - Accent4 7 5 8" xfId="41002"/>
    <cellStyle name="40% - Accent4 7 5 9" xfId="41003"/>
    <cellStyle name="40% - Accent4 7 5_PNF Disclosure Summary 063011" xfId="41004"/>
    <cellStyle name="40% - Accent4 7 6" xfId="41005"/>
    <cellStyle name="40% - Accent4 7 6 10" xfId="41006"/>
    <cellStyle name="40% - Accent4 7 6 11" xfId="41007"/>
    <cellStyle name="40% - Accent4 7 6 12" xfId="41008"/>
    <cellStyle name="40% - Accent4 7 6 13" xfId="41009"/>
    <cellStyle name="40% - Accent4 7 6 14" xfId="41010"/>
    <cellStyle name="40% - Accent4 7 6 15" xfId="41011"/>
    <cellStyle name="40% - Accent4 7 6 16" xfId="41012"/>
    <cellStyle name="40% - Accent4 7 6 2" xfId="41013"/>
    <cellStyle name="40% - Accent4 7 6 2 10" xfId="41014"/>
    <cellStyle name="40% - Accent4 7 6 2 11" xfId="41015"/>
    <cellStyle name="40% - Accent4 7 6 2 12" xfId="41016"/>
    <cellStyle name="40% - Accent4 7 6 2 13" xfId="41017"/>
    <cellStyle name="40% - Accent4 7 6 2 14" xfId="41018"/>
    <cellStyle name="40% - Accent4 7 6 2 15" xfId="41019"/>
    <cellStyle name="40% - Accent4 7 6 2 2" xfId="41020"/>
    <cellStyle name="40% - Accent4 7 6 2 2 2" xfId="41021"/>
    <cellStyle name="40% - Accent4 7 6 2 2 2 2" xfId="41022"/>
    <cellStyle name="40% - Accent4 7 6 2 2 3" xfId="41023"/>
    <cellStyle name="40% - Accent4 7 6 2 3" xfId="41024"/>
    <cellStyle name="40% - Accent4 7 6 2 3 2" xfId="41025"/>
    <cellStyle name="40% - Accent4 7 6 2 3 2 2" xfId="41026"/>
    <cellStyle name="40% - Accent4 7 6 2 3 3" xfId="41027"/>
    <cellStyle name="40% - Accent4 7 6 2 4" xfId="41028"/>
    <cellStyle name="40% - Accent4 7 6 2 4 2" xfId="41029"/>
    <cellStyle name="40% - Accent4 7 6 2 5" xfId="41030"/>
    <cellStyle name="40% - Accent4 7 6 2 6" xfId="41031"/>
    <cellStyle name="40% - Accent4 7 6 2 7" xfId="41032"/>
    <cellStyle name="40% - Accent4 7 6 2 8" xfId="41033"/>
    <cellStyle name="40% - Accent4 7 6 2 9" xfId="41034"/>
    <cellStyle name="40% - Accent4 7 6 2_PNF Disclosure Summary 063011" xfId="41035"/>
    <cellStyle name="40% - Accent4 7 6 3" xfId="41036"/>
    <cellStyle name="40% - Accent4 7 6 3 2" xfId="41037"/>
    <cellStyle name="40% - Accent4 7 6 3 2 2" xfId="41038"/>
    <cellStyle name="40% - Accent4 7 6 3 3" xfId="41039"/>
    <cellStyle name="40% - Accent4 7 6 4" xfId="41040"/>
    <cellStyle name="40% - Accent4 7 6 4 2" xfId="41041"/>
    <cellStyle name="40% - Accent4 7 6 4 2 2" xfId="41042"/>
    <cellStyle name="40% - Accent4 7 6 4 3" xfId="41043"/>
    <cellStyle name="40% - Accent4 7 6 5" xfId="41044"/>
    <cellStyle name="40% - Accent4 7 6 5 2" xfId="41045"/>
    <cellStyle name="40% - Accent4 7 6 6" xfId="41046"/>
    <cellStyle name="40% - Accent4 7 6 7" xfId="41047"/>
    <cellStyle name="40% - Accent4 7 6 8" xfId="41048"/>
    <cellStyle name="40% - Accent4 7 6 9" xfId="41049"/>
    <cellStyle name="40% - Accent4 7 6_PNF Disclosure Summary 063011" xfId="41050"/>
    <cellStyle name="40% - Accent4 7 7" xfId="41051"/>
    <cellStyle name="40% - Accent4 7 7 10" xfId="41052"/>
    <cellStyle name="40% - Accent4 7 7 11" xfId="41053"/>
    <cellStyle name="40% - Accent4 7 7 12" xfId="41054"/>
    <cellStyle name="40% - Accent4 7 7 13" xfId="41055"/>
    <cellStyle name="40% - Accent4 7 7 14" xfId="41056"/>
    <cellStyle name="40% - Accent4 7 7 15" xfId="41057"/>
    <cellStyle name="40% - Accent4 7 7 16" xfId="41058"/>
    <cellStyle name="40% - Accent4 7 7 2" xfId="41059"/>
    <cellStyle name="40% - Accent4 7 7 2 10" xfId="41060"/>
    <cellStyle name="40% - Accent4 7 7 2 11" xfId="41061"/>
    <cellStyle name="40% - Accent4 7 7 2 12" xfId="41062"/>
    <cellStyle name="40% - Accent4 7 7 2 13" xfId="41063"/>
    <cellStyle name="40% - Accent4 7 7 2 14" xfId="41064"/>
    <cellStyle name="40% - Accent4 7 7 2 15" xfId="41065"/>
    <cellStyle name="40% - Accent4 7 7 2 2" xfId="41066"/>
    <cellStyle name="40% - Accent4 7 7 2 2 2" xfId="41067"/>
    <cellStyle name="40% - Accent4 7 7 2 2 2 2" xfId="41068"/>
    <cellStyle name="40% - Accent4 7 7 2 2 3" xfId="41069"/>
    <cellStyle name="40% - Accent4 7 7 2 3" xfId="41070"/>
    <cellStyle name="40% - Accent4 7 7 2 3 2" xfId="41071"/>
    <cellStyle name="40% - Accent4 7 7 2 3 2 2" xfId="41072"/>
    <cellStyle name="40% - Accent4 7 7 2 3 3" xfId="41073"/>
    <cellStyle name="40% - Accent4 7 7 2 4" xfId="41074"/>
    <cellStyle name="40% - Accent4 7 7 2 4 2" xfId="41075"/>
    <cellStyle name="40% - Accent4 7 7 2 5" xfId="41076"/>
    <cellStyle name="40% - Accent4 7 7 2 6" xfId="41077"/>
    <cellStyle name="40% - Accent4 7 7 2 7" xfId="41078"/>
    <cellStyle name="40% - Accent4 7 7 2 8" xfId="41079"/>
    <cellStyle name="40% - Accent4 7 7 2 9" xfId="41080"/>
    <cellStyle name="40% - Accent4 7 7 2_PNF Disclosure Summary 063011" xfId="41081"/>
    <cellStyle name="40% - Accent4 7 7 3" xfId="41082"/>
    <cellStyle name="40% - Accent4 7 7 3 2" xfId="41083"/>
    <cellStyle name="40% - Accent4 7 7 3 2 2" xfId="41084"/>
    <cellStyle name="40% - Accent4 7 7 3 3" xfId="41085"/>
    <cellStyle name="40% - Accent4 7 7 4" xfId="41086"/>
    <cellStyle name="40% - Accent4 7 7 4 2" xfId="41087"/>
    <cellStyle name="40% - Accent4 7 7 4 2 2" xfId="41088"/>
    <cellStyle name="40% - Accent4 7 7 4 3" xfId="41089"/>
    <cellStyle name="40% - Accent4 7 7 5" xfId="41090"/>
    <cellStyle name="40% - Accent4 7 7 5 2" xfId="41091"/>
    <cellStyle name="40% - Accent4 7 7 6" xfId="41092"/>
    <cellStyle name="40% - Accent4 7 7 7" xfId="41093"/>
    <cellStyle name="40% - Accent4 7 7 8" xfId="41094"/>
    <cellStyle name="40% - Accent4 7 7 9" xfId="41095"/>
    <cellStyle name="40% - Accent4 7 7_PNF Disclosure Summary 063011" xfId="41096"/>
    <cellStyle name="40% - Accent4 7 8" xfId="41097"/>
    <cellStyle name="40% - Accent4 7 8 10" xfId="41098"/>
    <cellStyle name="40% - Accent4 7 8 11" xfId="41099"/>
    <cellStyle name="40% - Accent4 7 8 12" xfId="41100"/>
    <cellStyle name="40% - Accent4 7 8 13" xfId="41101"/>
    <cellStyle name="40% - Accent4 7 8 14" xfId="41102"/>
    <cellStyle name="40% - Accent4 7 8 15" xfId="41103"/>
    <cellStyle name="40% - Accent4 7 8 2" xfId="41104"/>
    <cellStyle name="40% - Accent4 7 8 2 2" xfId="41105"/>
    <cellStyle name="40% - Accent4 7 8 2 2 2" xfId="41106"/>
    <cellStyle name="40% - Accent4 7 8 2 3" xfId="41107"/>
    <cellStyle name="40% - Accent4 7 8 3" xfId="41108"/>
    <cellStyle name="40% - Accent4 7 8 3 2" xfId="41109"/>
    <cellStyle name="40% - Accent4 7 8 3 2 2" xfId="41110"/>
    <cellStyle name="40% - Accent4 7 8 3 3" xfId="41111"/>
    <cellStyle name="40% - Accent4 7 8 4" xfId="41112"/>
    <cellStyle name="40% - Accent4 7 8 4 2" xfId="41113"/>
    <cellStyle name="40% - Accent4 7 8 5" xfId="41114"/>
    <cellStyle name="40% - Accent4 7 8 6" xfId="41115"/>
    <cellStyle name="40% - Accent4 7 8 7" xfId="41116"/>
    <cellStyle name="40% - Accent4 7 8 8" xfId="41117"/>
    <cellStyle name="40% - Accent4 7 8 9" xfId="41118"/>
    <cellStyle name="40% - Accent4 7 8_PNF Disclosure Summary 063011" xfId="41119"/>
    <cellStyle name="40% - Accent4 7 9" xfId="41120"/>
    <cellStyle name="40% - Accent4 7 9 2" xfId="41121"/>
    <cellStyle name="40% - Accent4 7 9 2 2" xfId="41122"/>
    <cellStyle name="40% - Accent4 7 9 3" xfId="41123"/>
    <cellStyle name="40% - Accent4 7_PNF Disclosure Summary 063011" xfId="41124"/>
    <cellStyle name="40% - Accent4 8" xfId="41125"/>
    <cellStyle name="40% - Accent4 8 10" xfId="41126"/>
    <cellStyle name="40% - Accent4 8 10 2" xfId="41127"/>
    <cellStyle name="40% - Accent4 8 10 2 2" xfId="41128"/>
    <cellStyle name="40% - Accent4 8 10 3" xfId="41129"/>
    <cellStyle name="40% - Accent4 8 11" xfId="41130"/>
    <cellStyle name="40% - Accent4 8 11 2" xfId="41131"/>
    <cellStyle name="40% - Accent4 8 12" xfId="41132"/>
    <cellStyle name="40% - Accent4 8 13" xfId="41133"/>
    <cellStyle name="40% - Accent4 8 14" xfId="41134"/>
    <cellStyle name="40% - Accent4 8 15" xfId="41135"/>
    <cellStyle name="40% - Accent4 8 16" xfId="41136"/>
    <cellStyle name="40% - Accent4 8 17" xfId="41137"/>
    <cellStyle name="40% - Accent4 8 18" xfId="41138"/>
    <cellStyle name="40% - Accent4 8 19" xfId="41139"/>
    <cellStyle name="40% - Accent4 8 2" xfId="41140"/>
    <cellStyle name="40% - Accent4 8 2 10" xfId="41141"/>
    <cellStyle name="40% - Accent4 8 2 11" xfId="41142"/>
    <cellStyle name="40% - Accent4 8 2 12" xfId="41143"/>
    <cellStyle name="40% - Accent4 8 2 13" xfId="41144"/>
    <cellStyle name="40% - Accent4 8 2 14" xfId="41145"/>
    <cellStyle name="40% - Accent4 8 2 15" xfId="41146"/>
    <cellStyle name="40% - Accent4 8 2 16" xfId="41147"/>
    <cellStyle name="40% - Accent4 8 2 2" xfId="41148"/>
    <cellStyle name="40% - Accent4 8 2 2 10" xfId="41149"/>
    <cellStyle name="40% - Accent4 8 2 2 11" xfId="41150"/>
    <cellStyle name="40% - Accent4 8 2 2 12" xfId="41151"/>
    <cellStyle name="40% - Accent4 8 2 2 13" xfId="41152"/>
    <cellStyle name="40% - Accent4 8 2 2 14" xfId="41153"/>
    <cellStyle name="40% - Accent4 8 2 2 15" xfId="41154"/>
    <cellStyle name="40% - Accent4 8 2 2 2" xfId="41155"/>
    <cellStyle name="40% - Accent4 8 2 2 2 2" xfId="41156"/>
    <cellStyle name="40% - Accent4 8 2 2 2 2 2" xfId="41157"/>
    <cellStyle name="40% - Accent4 8 2 2 2 3" xfId="41158"/>
    <cellStyle name="40% - Accent4 8 2 2 3" xfId="41159"/>
    <cellStyle name="40% - Accent4 8 2 2 3 2" xfId="41160"/>
    <cellStyle name="40% - Accent4 8 2 2 3 2 2" xfId="41161"/>
    <cellStyle name="40% - Accent4 8 2 2 3 3" xfId="41162"/>
    <cellStyle name="40% - Accent4 8 2 2 4" xfId="41163"/>
    <cellStyle name="40% - Accent4 8 2 2 4 2" xfId="41164"/>
    <cellStyle name="40% - Accent4 8 2 2 5" xfId="41165"/>
    <cellStyle name="40% - Accent4 8 2 2 6" xfId="41166"/>
    <cellStyle name="40% - Accent4 8 2 2 7" xfId="41167"/>
    <cellStyle name="40% - Accent4 8 2 2 8" xfId="41168"/>
    <cellStyle name="40% - Accent4 8 2 2 9" xfId="41169"/>
    <cellStyle name="40% - Accent4 8 2 2_PNF Disclosure Summary 063011" xfId="41170"/>
    <cellStyle name="40% - Accent4 8 2 3" xfId="41171"/>
    <cellStyle name="40% - Accent4 8 2 3 2" xfId="41172"/>
    <cellStyle name="40% - Accent4 8 2 3 2 2" xfId="41173"/>
    <cellStyle name="40% - Accent4 8 2 3 3" xfId="41174"/>
    <cellStyle name="40% - Accent4 8 2 4" xfId="41175"/>
    <cellStyle name="40% - Accent4 8 2 4 2" xfId="41176"/>
    <cellStyle name="40% - Accent4 8 2 4 2 2" xfId="41177"/>
    <cellStyle name="40% - Accent4 8 2 4 3" xfId="41178"/>
    <cellStyle name="40% - Accent4 8 2 5" xfId="41179"/>
    <cellStyle name="40% - Accent4 8 2 5 2" xfId="41180"/>
    <cellStyle name="40% - Accent4 8 2 6" xfId="41181"/>
    <cellStyle name="40% - Accent4 8 2 7" xfId="41182"/>
    <cellStyle name="40% - Accent4 8 2 8" xfId="41183"/>
    <cellStyle name="40% - Accent4 8 2 9" xfId="41184"/>
    <cellStyle name="40% - Accent4 8 2_PNF Disclosure Summary 063011" xfId="41185"/>
    <cellStyle name="40% - Accent4 8 20" xfId="41186"/>
    <cellStyle name="40% - Accent4 8 21" xfId="41187"/>
    <cellStyle name="40% - Accent4 8 22" xfId="41188"/>
    <cellStyle name="40% - Accent4 8 3" xfId="41189"/>
    <cellStyle name="40% - Accent4 8 3 10" xfId="41190"/>
    <cellStyle name="40% - Accent4 8 3 11" xfId="41191"/>
    <cellStyle name="40% - Accent4 8 3 12" xfId="41192"/>
    <cellStyle name="40% - Accent4 8 3 13" xfId="41193"/>
    <cellStyle name="40% - Accent4 8 3 14" xfId="41194"/>
    <cellStyle name="40% - Accent4 8 3 15" xfId="41195"/>
    <cellStyle name="40% - Accent4 8 3 16" xfId="41196"/>
    <cellStyle name="40% - Accent4 8 3 2" xfId="41197"/>
    <cellStyle name="40% - Accent4 8 3 2 10" xfId="41198"/>
    <cellStyle name="40% - Accent4 8 3 2 11" xfId="41199"/>
    <cellStyle name="40% - Accent4 8 3 2 12" xfId="41200"/>
    <cellStyle name="40% - Accent4 8 3 2 13" xfId="41201"/>
    <cellStyle name="40% - Accent4 8 3 2 14" xfId="41202"/>
    <cellStyle name="40% - Accent4 8 3 2 15" xfId="41203"/>
    <cellStyle name="40% - Accent4 8 3 2 2" xfId="41204"/>
    <cellStyle name="40% - Accent4 8 3 2 2 2" xfId="41205"/>
    <cellStyle name="40% - Accent4 8 3 2 2 2 2" xfId="41206"/>
    <cellStyle name="40% - Accent4 8 3 2 2 3" xfId="41207"/>
    <cellStyle name="40% - Accent4 8 3 2 3" xfId="41208"/>
    <cellStyle name="40% - Accent4 8 3 2 3 2" xfId="41209"/>
    <cellStyle name="40% - Accent4 8 3 2 3 2 2" xfId="41210"/>
    <cellStyle name="40% - Accent4 8 3 2 3 3" xfId="41211"/>
    <cellStyle name="40% - Accent4 8 3 2 4" xfId="41212"/>
    <cellStyle name="40% - Accent4 8 3 2 4 2" xfId="41213"/>
    <cellStyle name="40% - Accent4 8 3 2 5" xfId="41214"/>
    <cellStyle name="40% - Accent4 8 3 2 6" xfId="41215"/>
    <cellStyle name="40% - Accent4 8 3 2 7" xfId="41216"/>
    <cellStyle name="40% - Accent4 8 3 2 8" xfId="41217"/>
    <cellStyle name="40% - Accent4 8 3 2 9" xfId="41218"/>
    <cellStyle name="40% - Accent4 8 3 2_PNF Disclosure Summary 063011" xfId="41219"/>
    <cellStyle name="40% - Accent4 8 3 3" xfId="41220"/>
    <cellStyle name="40% - Accent4 8 3 3 2" xfId="41221"/>
    <cellStyle name="40% - Accent4 8 3 3 2 2" xfId="41222"/>
    <cellStyle name="40% - Accent4 8 3 3 3" xfId="41223"/>
    <cellStyle name="40% - Accent4 8 3 4" xfId="41224"/>
    <cellStyle name="40% - Accent4 8 3 4 2" xfId="41225"/>
    <cellStyle name="40% - Accent4 8 3 4 2 2" xfId="41226"/>
    <cellStyle name="40% - Accent4 8 3 4 3" xfId="41227"/>
    <cellStyle name="40% - Accent4 8 3 5" xfId="41228"/>
    <cellStyle name="40% - Accent4 8 3 5 2" xfId="41229"/>
    <cellStyle name="40% - Accent4 8 3 6" xfId="41230"/>
    <cellStyle name="40% - Accent4 8 3 7" xfId="41231"/>
    <cellStyle name="40% - Accent4 8 3 8" xfId="41232"/>
    <cellStyle name="40% - Accent4 8 3 9" xfId="41233"/>
    <cellStyle name="40% - Accent4 8 3_PNF Disclosure Summary 063011" xfId="41234"/>
    <cellStyle name="40% - Accent4 8 4" xfId="41235"/>
    <cellStyle name="40% - Accent4 8 4 10" xfId="41236"/>
    <cellStyle name="40% - Accent4 8 4 11" xfId="41237"/>
    <cellStyle name="40% - Accent4 8 4 12" xfId="41238"/>
    <cellStyle name="40% - Accent4 8 4 13" xfId="41239"/>
    <cellStyle name="40% - Accent4 8 4 14" xfId="41240"/>
    <cellStyle name="40% - Accent4 8 4 15" xfId="41241"/>
    <cellStyle name="40% - Accent4 8 4 16" xfId="41242"/>
    <cellStyle name="40% - Accent4 8 4 2" xfId="41243"/>
    <cellStyle name="40% - Accent4 8 4 2 10" xfId="41244"/>
    <cellStyle name="40% - Accent4 8 4 2 11" xfId="41245"/>
    <cellStyle name="40% - Accent4 8 4 2 12" xfId="41246"/>
    <cellStyle name="40% - Accent4 8 4 2 13" xfId="41247"/>
    <cellStyle name="40% - Accent4 8 4 2 14" xfId="41248"/>
    <cellStyle name="40% - Accent4 8 4 2 15" xfId="41249"/>
    <cellStyle name="40% - Accent4 8 4 2 2" xfId="41250"/>
    <cellStyle name="40% - Accent4 8 4 2 2 2" xfId="41251"/>
    <cellStyle name="40% - Accent4 8 4 2 2 2 2" xfId="41252"/>
    <cellStyle name="40% - Accent4 8 4 2 2 3" xfId="41253"/>
    <cellStyle name="40% - Accent4 8 4 2 3" xfId="41254"/>
    <cellStyle name="40% - Accent4 8 4 2 3 2" xfId="41255"/>
    <cellStyle name="40% - Accent4 8 4 2 3 2 2" xfId="41256"/>
    <cellStyle name="40% - Accent4 8 4 2 3 3" xfId="41257"/>
    <cellStyle name="40% - Accent4 8 4 2 4" xfId="41258"/>
    <cellStyle name="40% - Accent4 8 4 2 4 2" xfId="41259"/>
    <cellStyle name="40% - Accent4 8 4 2 5" xfId="41260"/>
    <cellStyle name="40% - Accent4 8 4 2 6" xfId="41261"/>
    <cellStyle name="40% - Accent4 8 4 2 7" xfId="41262"/>
    <cellStyle name="40% - Accent4 8 4 2 8" xfId="41263"/>
    <cellStyle name="40% - Accent4 8 4 2 9" xfId="41264"/>
    <cellStyle name="40% - Accent4 8 4 2_PNF Disclosure Summary 063011" xfId="41265"/>
    <cellStyle name="40% - Accent4 8 4 3" xfId="41266"/>
    <cellStyle name="40% - Accent4 8 4 3 2" xfId="41267"/>
    <cellStyle name="40% - Accent4 8 4 3 2 2" xfId="41268"/>
    <cellStyle name="40% - Accent4 8 4 3 3" xfId="41269"/>
    <cellStyle name="40% - Accent4 8 4 4" xfId="41270"/>
    <cellStyle name="40% - Accent4 8 4 4 2" xfId="41271"/>
    <cellStyle name="40% - Accent4 8 4 4 2 2" xfId="41272"/>
    <cellStyle name="40% - Accent4 8 4 4 3" xfId="41273"/>
    <cellStyle name="40% - Accent4 8 4 5" xfId="41274"/>
    <cellStyle name="40% - Accent4 8 4 5 2" xfId="41275"/>
    <cellStyle name="40% - Accent4 8 4 6" xfId="41276"/>
    <cellStyle name="40% - Accent4 8 4 7" xfId="41277"/>
    <cellStyle name="40% - Accent4 8 4 8" xfId="41278"/>
    <cellStyle name="40% - Accent4 8 4 9" xfId="41279"/>
    <cellStyle name="40% - Accent4 8 4_PNF Disclosure Summary 063011" xfId="41280"/>
    <cellStyle name="40% - Accent4 8 5" xfId="41281"/>
    <cellStyle name="40% - Accent4 8 5 10" xfId="41282"/>
    <cellStyle name="40% - Accent4 8 5 11" xfId="41283"/>
    <cellStyle name="40% - Accent4 8 5 12" xfId="41284"/>
    <cellStyle name="40% - Accent4 8 5 13" xfId="41285"/>
    <cellStyle name="40% - Accent4 8 5 14" xfId="41286"/>
    <cellStyle name="40% - Accent4 8 5 15" xfId="41287"/>
    <cellStyle name="40% - Accent4 8 5 16" xfId="41288"/>
    <cellStyle name="40% - Accent4 8 5 2" xfId="41289"/>
    <cellStyle name="40% - Accent4 8 5 2 10" xfId="41290"/>
    <cellStyle name="40% - Accent4 8 5 2 11" xfId="41291"/>
    <cellStyle name="40% - Accent4 8 5 2 12" xfId="41292"/>
    <cellStyle name="40% - Accent4 8 5 2 13" xfId="41293"/>
    <cellStyle name="40% - Accent4 8 5 2 14" xfId="41294"/>
    <cellStyle name="40% - Accent4 8 5 2 15" xfId="41295"/>
    <cellStyle name="40% - Accent4 8 5 2 2" xfId="41296"/>
    <cellStyle name="40% - Accent4 8 5 2 2 2" xfId="41297"/>
    <cellStyle name="40% - Accent4 8 5 2 2 2 2" xfId="41298"/>
    <cellStyle name="40% - Accent4 8 5 2 2 3" xfId="41299"/>
    <cellStyle name="40% - Accent4 8 5 2 3" xfId="41300"/>
    <cellStyle name="40% - Accent4 8 5 2 3 2" xfId="41301"/>
    <cellStyle name="40% - Accent4 8 5 2 3 2 2" xfId="41302"/>
    <cellStyle name="40% - Accent4 8 5 2 3 3" xfId="41303"/>
    <cellStyle name="40% - Accent4 8 5 2 4" xfId="41304"/>
    <cellStyle name="40% - Accent4 8 5 2 4 2" xfId="41305"/>
    <cellStyle name="40% - Accent4 8 5 2 5" xfId="41306"/>
    <cellStyle name="40% - Accent4 8 5 2 6" xfId="41307"/>
    <cellStyle name="40% - Accent4 8 5 2 7" xfId="41308"/>
    <cellStyle name="40% - Accent4 8 5 2 8" xfId="41309"/>
    <cellStyle name="40% - Accent4 8 5 2 9" xfId="41310"/>
    <cellStyle name="40% - Accent4 8 5 2_PNF Disclosure Summary 063011" xfId="41311"/>
    <cellStyle name="40% - Accent4 8 5 3" xfId="41312"/>
    <cellStyle name="40% - Accent4 8 5 3 2" xfId="41313"/>
    <cellStyle name="40% - Accent4 8 5 3 2 2" xfId="41314"/>
    <cellStyle name="40% - Accent4 8 5 3 3" xfId="41315"/>
    <cellStyle name="40% - Accent4 8 5 4" xfId="41316"/>
    <cellStyle name="40% - Accent4 8 5 4 2" xfId="41317"/>
    <cellStyle name="40% - Accent4 8 5 4 2 2" xfId="41318"/>
    <cellStyle name="40% - Accent4 8 5 4 3" xfId="41319"/>
    <cellStyle name="40% - Accent4 8 5 5" xfId="41320"/>
    <cellStyle name="40% - Accent4 8 5 5 2" xfId="41321"/>
    <cellStyle name="40% - Accent4 8 5 6" xfId="41322"/>
    <cellStyle name="40% - Accent4 8 5 7" xfId="41323"/>
    <cellStyle name="40% - Accent4 8 5 8" xfId="41324"/>
    <cellStyle name="40% - Accent4 8 5 9" xfId="41325"/>
    <cellStyle name="40% - Accent4 8 5_PNF Disclosure Summary 063011" xfId="41326"/>
    <cellStyle name="40% - Accent4 8 6" xfId="41327"/>
    <cellStyle name="40% - Accent4 8 6 10" xfId="41328"/>
    <cellStyle name="40% - Accent4 8 6 11" xfId="41329"/>
    <cellStyle name="40% - Accent4 8 6 12" xfId="41330"/>
    <cellStyle name="40% - Accent4 8 6 13" xfId="41331"/>
    <cellStyle name="40% - Accent4 8 6 14" xfId="41332"/>
    <cellStyle name="40% - Accent4 8 6 15" xfId="41333"/>
    <cellStyle name="40% - Accent4 8 6 16" xfId="41334"/>
    <cellStyle name="40% - Accent4 8 6 2" xfId="41335"/>
    <cellStyle name="40% - Accent4 8 6 2 10" xfId="41336"/>
    <cellStyle name="40% - Accent4 8 6 2 11" xfId="41337"/>
    <cellStyle name="40% - Accent4 8 6 2 12" xfId="41338"/>
    <cellStyle name="40% - Accent4 8 6 2 13" xfId="41339"/>
    <cellStyle name="40% - Accent4 8 6 2 14" xfId="41340"/>
    <cellStyle name="40% - Accent4 8 6 2 15" xfId="41341"/>
    <cellStyle name="40% - Accent4 8 6 2 2" xfId="41342"/>
    <cellStyle name="40% - Accent4 8 6 2 2 2" xfId="41343"/>
    <cellStyle name="40% - Accent4 8 6 2 2 2 2" xfId="41344"/>
    <cellStyle name="40% - Accent4 8 6 2 2 3" xfId="41345"/>
    <cellStyle name="40% - Accent4 8 6 2 3" xfId="41346"/>
    <cellStyle name="40% - Accent4 8 6 2 3 2" xfId="41347"/>
    <cellStyle name="40% - Accent4 8 6 2 3 2 2" xfId="41348"/>
    <cellStyle name="40% - Accent4 8 6 2 3 3" xfId="41349"/>
    <cellStyle name="40% - Accent4 8 6 2 4" xfId="41350"/>
    <cellStyle name="40% - Accent4 8 6 2 4 2" xfId="41351"/>
    <cellStyle name="40% - Accent4 8 6 2 5" xfId="41352"/>
    <cellStyle name="40% - Accent4 8 6 2 6" xfId="41353"/>
    <cellStyle name="40% - Accent4 8 6 2 7" xfId="41354"/>
    <cellStyle name="40% - Accent4 8 6 2 8" xfId="41355"/>
    <cellStyle name="40% - Accent4 8 6 2 9" xfId="41356"/>
    <cellStyle name="40% - Accent4 8 6 2_PNF Disclosure Summary 063011" xfId="41357"/>
    <cellStyle name="40% - Accent4 8 6 3" xfId="41358"/>
    <cellStyle name="40% - Accent4 8 6 3 2" xfId="41359"/>
    <cellStyle name="40% - Accent4 8 6 3 2 2" xfId="41360"/>
    <cellStyle name="40% - Accent4 8 6 3 3" xfId="41361"/>
    <cellStyle name="40% - Accent4 8 6 4" xfId="41362"/>
    <cellStyle name="40% - Accent4 8 6 4 2" xfId="41363"/>
    <cellStyle name="40% - Accent4 8 6 4 2 2" xfId="41364"/>
    <cellStyle name="40% - Accent4 8 6 4 3" xfId="41365"/>
    <cellStyle name="40% - Accent4 8 6 5" xfId="41366"/>
    <cellStyle name="40% - Accent4 8 6 5 2" xfId="41367"/>
    <cellStyle name="40% - Accent4 8 6 6" xfId="41368"/>
    <cellStyle name="40% - Accent4 8 6 7" xfId="41369"/>
    <cellStyle name="40% - Accent4 8 6 8" xfId="41370"/>
    <cellStyle name="40% - Accent4 8 6 9" xfId="41371"/>
    <cellStyle name="40% - Accent4 8 6_PNF Disclosure Summary 063011" xfId="41372"/>
    <cellStyle name="40% - Accent4 8 7" xfId="41373"/>
    <cellStyle name="40% - Accent4 8 7 10" xfId="41374"/>
    <cellStyle name="40% - Accent4 8 7 11" xfId="41375"/>
    <cellStyle name="40% - Accent4 8 7 12" xfId="41376"/>
    <cellStyle name="40% - Accent4 8 7 13" xfId="41377"/>
    <cellStyle name="40% - Accent4 8 7 14" xfId="41378"/>
    <cellStyle name="40% - Accent4 8 7 15" xfId="41379"/>
    <cellStyle name="40% - Accent4 8 7 16" xfId="41380"/>
    <cellStyle name="40% - Accent4 8 7 2" xfId="41381"/>
    <cellStyle name="40% - Accent4 8 7 2 10" xfId="41382"/>
    <cellStyle name="40% - Accent4 8 7 2 11" xfId="41383"/>
    <cellStyle name="40% - Accent4 8 7 2 12" xfId="41384"/>
    <cellStyle name="40% - Accent4 8 7 2 13" xfId="41385"/>
    <cellStyle name="40% - Accent4 8 7 2 14" xfId="41386"/>
    <cellStyle name="40% - Accent4 8 7 2 15" xfId="41387"/>
    <cellStyle name="40% - Accent4 8 7 2 2" xfId="41388"/>
    <cellStyle name="40% - Accent4 8 7 2 2 2" xfId="41389"/>
    <cellStyle name="40% - Accent4 8 7 2 2 2 2" xfId="41390"/>
    <cellStyle name="40% - Accent4 8 7 2 2 3" xfId="41391"/>
    <cellStyle name="40% - Accent4 8 7 2 3" xfId="41392"/>
    <cellStyle name="40% - Accent4 8 7 2 3 2" xfId="41393"/>
    <cellStyle name="40% - Accent4 8 7 2 3 2 2" xfId="41394"/>
    <cellStyle name="40% - Accent4 8 7 2 3 3" xfId="41395"/>
    <cellStyle name="40% - Accent4 8 7 2 4" xfId="41396"/>
    <cellStyle name="40% - Accent4 8 7 2 4 2" xfId="41397"/>
    <cellStyle name="40% - Accent4 8 7 2 5" xfId="41398"/>
    <cellStyle name="40% - Accent4 8 7 2 6" xfId="41399"/>
    <cellStyle name="40% - Accent4 8 7 2 7" xfId="41400"/>
    <cellStyle name="40% - Accent4 8 7 2 8" xfId="41401"/>
    <cellStyle name="40% - Accent4 8 7 2 9" xfId="41402"/>
    <cellStyle name="40% - Accent4 8 7 2_PNF Disclosure Summary 063011" xfId="41403"/>
    <cellStyle name="40% - Accent4 8 7 3" xfId="41404"/>
    <cellStyle name="40% - Accent4 8 7 3 2" xfId="41405"/>
    <cellStyle name="40% - Accent4 8 7 3 2 2" xfId="41406"/>
    <cellStyle name="40% - Accent4 8 7 3 3" xfId="41407"/>
    <cellStyle name="40% - Accent4 8 7 4" xfId="41408"/>
    <cellStyle name="40% - Accent4 8 7 4 2" xfId="41409"/>
    <cellStyle name="40% - Accent4 8 7 4 2 2" xfId="41410"/>
    <cellStyle name="40% - Accent4 8 7 4 3" xfId="41411"/>
    <cellStyle name="40% - Accent4 8 7 5" xfId="41412"/>
    <cellStyle name="40% - Accent4 8 7 5 2" xfId="41413"/>
    <cellStyle name="40% - Accent4 8 7 6" xfId="41414"/>
    <cellStyle name="40% - Accent4 8 7 7" xfId="41415"/>
    <cellStyle name="40% - Accent4 8 7 8" xfId="41416"/>
    <cellStyle name="40% - Accent4 8 7 9" xfId="41417"/>
    <cellStyle name="40% - Accent4 8 7_PNF Disclosure Summary 063011" xfId="41418"/>
    <cellStyle name="40% - Accent4 8 8" xfId="41419"/>
    <cellStyle name="40% - Accent4 8 8 10" xfId="41420"/>
    <cellStyle name="40% - Accent4 8 8 11" xfId="41421"/>
    <cellStyle name="40% - Accent4 8 8 12" xfId="41422"/>
    <cellStyle name="40% - Accent4 8 8 13" xfId="41423"/>
    <cellStyle name="40% - Accent4 8 8 14" xfId="41424"/>
    <cellStyle name="40% - Accent4 8 8 15" xfId="41425"/>
    <cellStyle name="40% - Accent4 8 8 2" xfId="41426"/>
    <cellStyle name="40% - Accent4 8 8 2 2" xfId="41427"/>
    <cellStyle name="40% - Accent4 8 8 2 2 2" xfId="41428"/>
    <cellStyle name="40% - Accent4 8 8 2 3" xfId="41429"/>
    <cellStyle name="40% - Accent4 8 8 3" xfId="41430"/>
    <cellStyle name="40% - Accent4 8 8 3 2" xfId="41431"/>
    <cellStyle name="40% - Accent4 8 8 3 2 2" xfId="41432"/>
    <cellStyle name="40% - Accent4 8 8 3 3" xfId="41433"/>
    <cellStyle name="40% - Accent4 8 8 4" xfId="41434"/>
    <cellStyle name="40% - Accent4 8 8 4 2" xfId="41435"/>
    <cellStyle name="40% - Accent4 8 8 5" xfId="41436"/>
    <cellStyle name="40% - Accent4 8 8 6" xfId="41437"/>
    <cellStyle name="40% - Accent4 8 8 7" xfId="41438"/>
    <cellStyle name="40% - Accent4 8 8 8" xfId="41439"/>
    <cellStyle name="40% - Accent4 8 8 9" xfId="41440"/>
    <cellStyle name="40% - Accent4 8 8_PNF Disclosure Summary 063011" xfId="41441"/>
    <cellStyle name="40% - Accent4 8 9" xfId="41442"/>
    <cellStyle name="40% - Accent4 8 9 2" xfId="41443"/>
    <cellStyle name="40% - Accent4 8 9 2 2" xfId="41444"/>
    <cellStyle name="40% - Accent4 8 9 3" xfId="41445"/>
    <cellStyle name="40% - Accent4 8_PNF Disclosure Summary 063011" xfId="41446"/>
    <cellStyle name="40% - Accent4 9" xfId="41447"/>
    <cellStyle name="40% - Accent4 9 10" xfId="41448"/>
    <cellStyle name="40% - Accent4 9 10 2" xfId="41449"/>
    <cellStyle name="40% - Accent4 9 10 2 2" xfId="41450"/>
    <cellStyle name="40% - Accent4 9 10 3" xfId="41451"/>
    <cellStyle name="40% - Accent4 9 11" xfId="41452"/>
    <cellStyle name="40% - Accent4 9 11 2" xfId="41453"/>
    <cellStyle name="40% - Accent4 9 12" xfId="41454"/>
    <cellStyle name="40% - Accent4 9 13" xfId="41455"/>
    <cellStyle name="40% - Accent4 9 14" xfId="41456"/>
    <cellStyle name="40% - Accent4 9 15" xfId="41457"/>
    <cellStyle name="40% - Accent4 9 16" xfId="41458"/>
    <cellStyle name="40% - Accent4 9 17" xfId="41459"/>
    <cellStyle name="40% - Accent4 9 18" xfId="41460"/>
    <cellStyle name="40% - Accent4 9 19" xfId="41461"/>
    <cellStyle name="40% - Accent4 9 2" xfId="41462"/>
    <cellStyle name="40% - Accent4 9 2 10" xfId="41463"/>
    <cellStyle name="40% - Accent4 9 2 11" xfId="41464"/>
    <cellStyle name="40% - Accent4 9 2 12" xfId="41465"/>
    <cellStyle name="40% - Accent4 9 2 13" xfId="41466"/>
    <cellStyle name="40% - Accent4 9 2 14" xfId="41467"/>
    <cellStyle name="40% - Accent4 9 2 15" xfId="41468"/>
    <cellStyle name="40% - Accent4 9 2 16" xfId="41469"/>
    <cellStyle name="40% - Accent4 9 2 2" xfId="41470"/>
    <cellStyle name="40% - Accent4 9 2 2 10" xfId="41471"/>
    <cellStyle name="40% - Accent4 9 2 2 11" xfId="41472"/>
    <cellStyle name="40% - Accent4 9 2 2 12" xfId="41473"/>
    <cellStyle name="40% - Accent4 9 2 2 13" xfId="41474"/>
    <cellStyle name="40% - Accent4 9 2 2 14" xfId="41475"/>
    <cellStyle name="40% - Accent4 9 2 2 15" xfId="41476"/>
    <cellStyle name="40% - Accent4 9 2 2 2" xfId="41477"/>
    <cellStyle name="40% - Accent4 9 2 2 2 2" xfId="41478"/>
    <cellStyle name="40% - Accent4 9 2 2 2 2 2" xfId="41479"/>
    <cellStyle name="40% - Accent4 9 2 2 2 3" xfId="41480"/>
    <cellStyle name="40% - Accent4 9 2 2 3" xfId="41481"/>
    <cellStyle name="40% - Accent4 9 2 2 3 2" xfId="41482"/>
    <cellStyle name="40% - Accent4 9 2 2 3 2 2" xfId="41483"/>
    <cellStyle name="40% - Accent4 9 2 2 3 3" xfId="41484"/>
    <cellStyle name="40% - Accent4 9 2 2 4" xfId="41485"/>
    <cellStyle name="40% - Accent4 9 2 2 4 2" xfId="41486"/>
    <cellStyle name="40% - Accent4 9 2 2 5" xfId="41487"/>
    <cellStyle name="40% - Accent4 9 2 2 6" xfId="41488"/>
    <cellStyle name="40% - Accent4 9 2 2 7" xfId="41489"/>
    <cellStyle name="40% - Accent4 9 2 2 8" xfId="41490"/>
    <cellStyle name="40% - Accent4 9 2 2 9" xfId="41491"/>
    <cellStyle name="40% - Accent4 9 2 2_PNF Disclosure Summary 063011" xfId="41492"/>
    <cellStyle name="40% - Accent4 9 2 3" xfId="41493"/>
    <cellStyle name="40% - Accent4 9 2 3 2" xfId="41494"/>
    <cellStyle name="40% - Accent4 9 2 3 2 2" xfId="41495"/>
    <cellStyle name="40% - Accent4 9 2 3 3" xfId="41496"/>
    <cellStyle name="40% - Accent4 9 2 4" xfId="41497"/>
    <cellStyle name="40% - Accent4 9 2 4 2" xfId="41498"/>
    <cellStyle name="40% - Accent4 9 2 4 2 2" xfId="41499"/>
    <cellStyle name="40% - Accent4 9 2 4 3" xfId="41500"/>
    <cellStyle name="40% - Accent4 9 2 5" xfId="41501"/>
    <cellStyle name="40% - Accent4 9 2 5 2" xfId="41502"/>
    <cellStyle name="40% - Accent4 9 2 6" xfId="41503"/>
    <cellStyle name="40% - Accent4 9 2 7" xfId="41504"/>
    <cellStyle name="40% - Accent4 9 2 8" xfId="41505"/>
    <cellStyle name="40% - Accent4 9 2 9" xfId="41506"/>
    <cellStyle name="40% - Accent4 9 2_PNF Disclosure Summary 063011" xfId="41507"/>
    <cellStyle name="40% - Accent4 9 20" xfId="41508"/>
    <cellStyle name="40% - Accent4 9 21" xfId="41509"/>
    <cellStyle name="40% - Accent4 9 22" xfId="41510"/>
    <cellStyle name="40% - Accent4 9 3" xfId="41511"/>
    <cellStyle name="40% - Accent4 9 3 10" xfId="41512"/>
    <cellStyle name="40% - Accent4 9 3 11" xfId="41513"/>
    <cellStyle name="40% - Accent4 9 3 12" xfId="41514"/>
    <cellStyle name="40% - Accent4 9 3 13" xfId="41515"/>
    <cellStyle name="40% - Accent4 9 3 14" xfId="41516"/>
    <cellStyle name="40% - Accent4 9 3 15" xfId="41517"/>
    <cellStyle name="40% - Accent4 9 3 16" xfId="41518"/>
    <cellStyle name="40% - Accent4 9 3 2" xfId="41519"/>
    <cellStyle name="40% - Accent4 9 3 2 10" xfId="41520"/>
    <cellStyle name="40% - Accent4 9 3 2 11" xfId="41521"/>
    <cellStyle name="40% - Accent4 9 3 2 12" xfId="41522"/>
    <cellStyle name="40% - Accent4 9 3 2 13" xfId="41523"/>
    <cellStyle name="40% - Accent4 9 3 2 14" xfId="41524"/>
    <cellStyle name="40% - Accent4 9 3 2 15" xfId="41525"/>
    <cellStyle name="40% - Accent4 9 3 2 2" xfId="41526"/>
    <cellStyle name="40% - Accent4 9 3 2 2 2" xfId="41527"/>
    <cellStyle name="40% - Accent4 9 3 2 2 2 2" xfId="41528"/>
    <cellStyle name="40% - Accent4 9 3 2 2 3" xfId="41529"/>
    <cellStyle name="40% - Accent4 9 3 2 3" xfId="41530"/>
    <cellStyle name="40% - Accent4 9 3 2 3 2" xfId="41531"/>
    <cellStyle name="40% - Accent4 9 3 2 3 2 2" xfId="41532"/>
    <cellStyle name="40% - Accent4 9 3 2 3 3" xfId="41533"/>
    <cellStyle name="40% - Accent4 9 3 2 4" xfId="41534"/>
    <cellStyle name="40% - Accent4 9 3 2 4 2" xfId="41535"/>
    <cellStyle name="40% - Accent4 9 3 2 5" xfId="41536"/>
    <cellStyle name="40% - Accent4 9 3 2 6" xfId="41537"/>
    <cellStyle name="40% - Accent4 9 3 2 7" xfId="41538"/>
    <cellStyle name="40% - Accent4 9 3 2 8" xfId="41539"/>
    <cellStyle name="40% - Accent4 9 3 2 9" xfId="41540"/>
    <cellStyle name="40% - Accent4 9 3 2_PNF Disclosure Summary 063011" xfId="41541"/>
    <cellStyle name="40% - Accent4 9 3 3" xfId="41542"/>
    <cellStyle name="40% - Accent4 9 3 3 2" xfId="41543"/>
    <cellStyle name="40% - Accent4 9 3 3 2 2" xfId="41544"/>
    <cellStyle name="40% - Accent4 9 3 3 3" xfId="41545"/>
    <cellStyle name="40% - Accent4 9 3 4" xfId="41546"/>
    <cellStyle name="40% - Accent4 9 3 4 2" xfId="41547"/>
    <cellStyle name="40% - Accent4 9 3 4 2 2" xfId="41548"/>
    <cellStyle name="40% - Accent4 9 3 4 3" xfId="41549"/>
    <cellStyle name="40% - Accent4 9 3 5" xfId="41550"/>
    <cellStyle name="40% - Accent4 9 3 5 2" xfId="41551"/>
    <cellStyle name="40% - Accent4 9 3 6" xfId="41552"/>
    <cellStyle name="40% - Accent4 9 3 7" xfId="41553"/>
    <cellStyle name="40% - Accent4 9 3 8" xfId="41554"/>
    <cellStyle name="40% - Accent4 9 3 9" xfId="41555"/>
    <cellStyle name="40% - Accent4 9 3_PNF Disclosure Summary 063011" xfId="41556"/>
    <cellStyle name="40% - Accent4 9 4" xfId="41557"/>
    <cellStyle name="40% - Accent4 9 4 10" xfId="41558"/>
    <cellStyle name="40% - Accent4 9 4 11" xfId="41559"/>
    <cellStyle name="40% - Accent4 9 4 12" xfId="41560"/>
    <cellStyle name="40% - Accent4 9 4 13" xfId="41561"/>
    <cellStyle name="40% - Accent4 9 4 14" xfId="41562"/>
    <cellStyle name="40% - Accent4 9 4 15" xfId="41563"/>
    <cellStyle name="40% - Accent4 9 4 16" xfId="41564"/>
    <cellStyle name="40% - Accent4 9 4 2" xfId="41565"/>
    <cellStyle name="40% - Accent4 9 4 2 10" xfId="41566"/>
    <cellStyle name="40% - Accent4 9 4 2 11" xfId="41567"/>
    <cellStyle name="40% - Accent4 9 4 2 12" xfId="41568"/>
    <cellStyle name="40% - Accent4 9 4 2 13" xfId="41569"/>
    <cellStyle name="40% - Accent4 9 4 2 14" xfId="41570"/>
    <cellStyle name="40% - Accent4 9 4 2 15" xfId="41571"/>
    <cellStyle name="40% - Accent4 9 4 2 2" xfId="41572"/>
    <cellStyle name="40% - Accent4 9 4 2 2 2" xfId="41573"/>
    <cellStyle name="40% - Accent4 9 4 2 2 2 2" xfId="41574"/>
    <cellStyle name="40% - Accent4 9 4 2 2 3" xfId="41575"/>
    <cellStyle name="40% - Accent4 9 4 2 3" xfId="41576"/>
    <cellStyle name="40% - Accent4 9 4 2 3 2" xfId="41577"/>
    <cellStyle name="40% - Accent4 9 4 2 3 2 2" xfId="41578"/>
    <cellStyle name="40% - Accent4 9 4 2 3 3" xfId="41579"/>
    <cellStyle name="40% - Accent4 9 4 2 4" xfId="41580"/>
    <cellStyle name="40% - Accent4 9 4 2 4 2" xfId="41581"/>
    <cellStyle name="40% - Accent4 9 4 2 5" xfId="41582"/>
    <cellStyle name="40% - Accent4 9 4 2 6" xfId="41583"/>
    <cellStyle name="40% - Accent4 9 4 2 7" xfId="41584"/>
    <cellStyle name="40% - Accent4 9 4 2 8" xfId="41585"/>
    <cellStyle name="40% - Accent4 9 4 2 9" xfId="41586"/>
    <cellStyle name="40% - Accent4 9 4 2_PNF Disclosure Summary 063011" xfId="41587"/>
    <cellStyle name="40% - Accent4 9 4 3" xfId="41588"/>
    <cellStyle name="40% - Accent4 9 4 3 2" xfId="41589"/>
    <cellStyle name="40% - Accent4 9 4 3 2 2" xfId="41590"/>
    <cellStyle name="40% - Accent4 9 4 3 3" xfId="41591"/>
    <cellStyle name="40% - Accent4 9 4 4" xfId="41592"/>
    <cellStyle name="40% - Accent4 9 4 4 2" xfId="41593"/>
    <cellStyle name="40% - Accent4 9 4 4 2 2" xfId="41594"/>
    <cellStyle name="40% - Accent4 9 4 4 3" xfId="41595"/>
    <cellStyle name="40% - Accent4 9 4 5" xfId="41596"/>
    <cellStyle name="40% - Accent4 9 4 5 2" xfId="41597"/>
    <cellStyle name="40% - Accent4 9 4 6" xfId="41598"/>
    <cellStyle name="40% - Accent4 9 4 7" xfId="41599"/>
    <cellStyle name="40% - Accent4 9 4 8" xfId="41600"/>
    <cellStyle name="40% - Accent4 9 4 9" xfId="41601"/>
    <cellStyle name="40% - Accent4 9 4_PNF Disclosure Summary 063011" xfId="41602"/>
    <cellStyle name="40% - Accent4 9 5" xfId="41603"/>
    <cellStyle name="40% - Accent4 9 5 10" xfId="41604"/>
    <cellStyle name="40% - Accent4 9 5 11" xfId="41605"/>
    <cellStyle name="40% - Accent4 9 5 12" xfId="41606"/>
    <cellStyle name="40% - Accent4 9 5 13" xfId="41607"/>
    <cellStyle name="40% - Accent4 9 5 14" xfId="41608"/>
    <cellStyle name="40% - Accent4 9 5 15" xfId="41609"/>
    <cellStyle name="40% - Accent4 9 5 16" xfId="41610"/>
    <cellStyle name="40% - Accent4 9 5 2" xfId="41611"/>
    <cellStyle name="40% - Accent4 9 5 2 10" xfId="41612"/>
    <cellStyle name="40% - Accent4 9 5 2 11" xfId="41613"/>
    <cellStyle name="40% - Accent4 9 5 2 12" xfId="41614"/>
    <cellStyle name="40% - Accent4 9 5 2 13" xfId="41615"/>
    <cellStyle name="40% - Accent4 9 5 2 14" xfId="41616"/>
    <cellStyle name="40% - Accent4 9 5 2 15" xfId="41617"/>
    <cellStyle name="40% - Accent4 9 5 2 2" xfId="41618"/>
    <cellStyle name="40% - Accent4 9 5 2 2 2" xfId="41619"/>
    <cellStyle name="40% - Accent4 9 5 2 2 2 2" xfId="41620"/>
    <cellStyle name="40% - Accent4 9 5 2 2 3" xfId="41621"/>
    <cellStyle name="40% - Accent4 9 5 2 3" xfId="41622"/>
    <cellStyle name="40% - Accent4 9 5 2 3 2" xfId="41623"/>
    <cellStyle name="40% - Accent4 9 5 2 3 2 2" xfId="41624"/>
    <cellStyle name="40% - Accent4 9 5 2 3 3" xfId="41625"/>
    <cellStyle name="40% - Accent4 9 5 2 4" xfId="41626"/>
    <cellStyle name="40% - Accent4 9 5 2 4 2" xfId="41627"/>
    <cellStyle name="40% - Accent4 9 5 2 5" xfId="41628"/>
    <cellStyle name="40% - Accent4 9 5 2 6" xfId="41629"/>
    <cellStyle name="40% - Accent4 9 5 2 7" xfId="41630"/>
    <cellStyle name="40% - Accent4 9 5 2 8" xfId="41631"/>
    <cellStyle name="40% - Accent4 9 5 2 9" xfId="41632"/>
    <cellStyle name="40% - Accent4 9 5 2_PNF Disclosure Summary 063011" xfId="41633"/>
    <cellStyle name="40% - Accent4 9 5 3" xfId="41634"/>
    <cellStyle name="40% - Accent4 9 5 3 2" xfId="41635"/>
    <cellStyle name="40% - Accent4 9 5 3 2 2" xfId="41636"/>
    <cellStyle name="40% - Accent4 9 5 3 3" xfId="41637"/>
    <cellStyle name="40% - Accent4 9 5 4" xfId="41638"/>
    <cellStyle name="40% - Accent4 9 5 4 2" xfId="41639"/>
    <cellStyle name="40% - Accent4 9 5 4 2 2" xfId="41640"/>
    <cellStyle name="40% - Accent4 9 5 4 3" xfId="41641"/>
    <cellStyle name="40% - Accent4 9 5 5" xfId="41642"/>
    <cellStyle name="40% - Accent4 9 5 5 2" xfId="41643"/>
    <cellStyle name="40% - Accent4 9 5 6" xfId="41644"/>
    <cellStyle name="40% - Accent4 9 5 7" xfId="41645"/>
    <cellStyle name="40% - Accent4 9 5 8" xfId="41646"/>
    <cellStyle name="40% - Accent4 9 5 9" xfId="41647"/>
    <cellStyle name="40% - Accent4 9 5_PNF Disclosure Summary 063011" xfId="41648"/>
    <cellStyle name="40% - Accent4 9 6" xfId="41649"/>
    <cellStyle name="40% - Accent4 9 6 10" xfId="41650"/>
    <cellStyle name="40% - Accent4 9 6 11" xfId="41651"/>
    <cellStyle name="40% - Accent4 9 6 12" xfId="41652"/>
    <cellStyle name="40% - Accent4 9 6 13" xfId="41653"/>
    <cellStyle name="40% - Accent4 9 6 14" xfId="41654"/>
    <cellStyle name="40% - Accent4 9 6 15" xfId="41655"/>
    <cellStyle name="40% - Accent4 9 6 16" xfId="41656"/>
    <cellStyle name="40% - Accent4 9 6 2" xfId="41657"/>
    <cellStyle name="40% - Accent4 9 6 2 10" xfId="41658"/>
    <cellStyle name="40% - Accent4 9 6 2 11" xfId="41659"/>
    <cellStyle name="40% - Accent4 9 6 2 12" xfId="41660"/>
    <cellStyle name="40% - Accent4 9 6 2 13" xfId="41661"/>
    <cellStyle name="40% - Accent4 9 6 2 14" xfId="41662"/>
    <cellStyle name="40% - Accent4 9 6 2 15" xfId="41663"/>
    <cellStyle name="40% - Accent4 9 6 2 2" xfId="41664"/>
    <cellStyle name="40% - Accent4 9 6 2 2 2" xfId="41665"/>
    <cellStyle name="40% - Accent4 9 6 2 2 2 2" xfId="41666"/>
    <cellStyle name="40% - Accent4 9 6 2 2 3" xfId="41667"/>
    <cellStyle name="40% - Accent4 9 6 2 3" xfId="41668"/>
    <cellStyle name="40% - Accent4 9 6 2 3 2" xfId="41669"/>
    <cellStyle name="40% - Accent4 9 6 2 3 2 2" xfId="41670"/>
    <cellStyle name="40% - Accent4 9 6 2 3 3" xfId="41671"/>
    <cellStyle name="40% - Accent4 9 6 2 4" xfId="41672"/>
    <cellStyle name="40% - Accent4 9 6 2 4 2" xfId="41673"/>
    <cellStyle name="40% - Accent4 9 6 2 5" xfId="41674"/>
    <cellStyle name="40% - Accent4 9 6 2 6" xfId="41675"/>
    <cellStyle name="40% - Accent4 9 6 2 7" xfId="41676"/>
    <cellStyle name="40% - Accent4 9 6 2 8" xfId="41677"/>
    <cellStyle name="40% - Accent4 9 6 2 9" xfId="41678"/>
    <cellStyle name="40% - Accent4 9 6 2_PNF Disclosure Summary 063011" xfId="41679"/>
    <cellStyle name="40% - Accent4 9 6 3" xfId="41680"/>
    <cellStyle name="40% - Accent4 9 6 3 2" xfId="41681"/>
    <cellStyle name="40% - Accent4 9 6 3 2 2" xfId="41682"/>
    <cellStyle name="40% - Accent4 9 6 3 3" xfId="41683"/>
    <cellStyle name="40% - Accent4 9 6 4" xfId="41684"/>
    <cellStyle name="40% - Accent4 9 6 4 2" xfId="41685"/>
    <cellStyle name="40% - Accent4 9 6 4 2 2" xfId="41686"/>
    <cellStyle name="40% - Accent4 9 6 4 3" xfId="41687"/>
    <cellStyle name="40% - Accent4 9 6 5" xfId="41688"/>
    <cellStyle name="40% - Accent4 9 6 5 2" xfId="41689"/>
    <cellStyle name="40% - Accent4 9 6 6" xfId="41690"/>
    <cellStyle name="40% - Accent4 9 6 7" xfId="41691"/>
    <cellStyle name="40% - Accent4 9 6 8" xfId="41692"/>
    <cellStyle name="40% - Accent4 9 6 9" xfId="41693"/>
    <cellStyle name="40% - Accent4 9 6_PNF Disclosure Summary 063011" xfId="41694"/>
    <cellStyle name="40% - Accent4 9 7" xfId="41695"/>
    <cellStyle name="40% - Accent4 9 7 10" xfId="41696"/>
    <cellStyle name="40% - Accent4 9 7 11" xfId="41697"/>
    <cellStyle name="40% - Accent4 9 7 12" xfId="41698"/>
    <cellStyle name="40% - Accent4 9 7 13" xfId="41699"/>
    <cellStyle name="40% - Accent4 9 7 14" xfId="41700"/>
    <cellStyle name="40% - Accent4 9 7 15" xfId="41701"/>
    <cellStyle name="40% - Accent4 9 7 16" xfId="41702"/>
    <cellStyle name="40% - Accent4 9 7 2" xfId="41703"/>
    <cellStyle name="40% - Accent4 9 7 2 10" xfId="41704"/>
    <cellStyle name="40% - Accent4 9 7 2 11" xfId="41705"/>
    <cellStyle name="40% - Accent4 9 7 2 12" xfId="41706"/>
    <cellStyle name="40% - Accent4 9 7 2 13" xfId="41707"/>
    <cellStyle name="40% - Accent4 9 7 2 14" xfId="41708"/>
    <cellStyle name="40% - Accent4 9 7 2 15" xfId="41709"/>
    <cellStyle name="40% - Accent4 9 7 2 2" xfId="41710"/>
    <cellStyle name="40% - Accent4 9 7 2 2 2" xfId="41711"/>
    <cellStyle name="40% - Accent4 9 7 2 2 2 2" xfId="41712"/>
    <cellStyle name="40% - Accent4 9 7 2 2 3" xfId="41713"/>
    <cellStyle name="40% - Accent4 9 7 2 3" xfId="41714"/>
    <cellStyle name="40% - Accent4 9 7 2 3 2" xfId="41715"/>
    <cellStyle name="40% - Accent4 9 7 2 3 2 2" xfId="41716"/>
    <cellStyle name="40% - Accent4 9 7 2 3 3" xfId="41717"/>
    <cellStyle name="40% - Accent4 9 7 2 4" xfId="41718"/>
    <cellStyle name="40% - Accent4 9 7 2 4 2" xfId="41719"/>
    <cellStyle name="40% - Accent4 9 7 2 5" xfId="41720"/>
    <cellStyle name="40% - Accent4 9 7 2 6" xfId="41721"/>
    <cellStyle name="40% - Accent4 9 7 2 7" xfId="41722"/>
    <cellStyle name="40% - Accent4 9 7 2 8" xfId="41723"/>
    <cellStyle name="40% - Accent4 9 7 2 9" xfId="41724"/>
    <cellStyle name="40% - Accent4 9 7 2_PNF Disclosure Summary 063011" xfId="41725"/>
    <cellStyle name="40% - Accent4 9 7 3" xfId="41726"/>
    <cellStyle name="40% - Accent4 9 7 3 2" xfId="41727"/>
    <cellStyle name="40% - Accent4 9 7 3 2 2" xfId="41728"/>
    <cellStyle name="40% - Accent4 9 7 3 3" xfId="41729"/>
    <cellStyle name="40% - Accent4 9 7 4" xfId="41730"/>
    <cellStyle name="40% - Accent4 9 7 4 2" xfId="41731"/>
    <cellStyle name="40% - Accent4 9 7 4 2 2" xfId="41732"/>
    <cellStyle name="40% - Accent4 9 7 4 3" xfId="41733"/>
    <cellStyle name="40% - Accent4 9 7 5" xfId="41734"/>
    <cellStyle name="40% - Accent4 9 7 5 2" xfId="41735"/>
    <cellStyle name="40% - Accent4 9 7 6" xfId="41736"/>
    <cellStyle name="40% - Accent4 9 7 7" xfId="41737"/>
    <cellStyle name="40% - Accent4 9 7 8" xfId="41738"/>
    <cellStyle name="40% - Accent4 9 7 9" xfId="41739"/>
    <cellStyle name="40% - Accent4 9 7_PNF Disclosure Summary 063011" xfId="41740"/>
    <cellStyle name="40% - Accent4 9 8" xfId="41741"/>
    <cellStyle name="40% - Accent4 9 8 10" xfId="41742"/>
    <cellStyle name="40% - Accent4 9 8 11" xfId="41743"/>
    <cellStyle name="40% - Accent4 9 8 12" xfId="41744"/>
    <cellStyle name="40% - Accent4 9 8 13" xfId="41745"/>
    <cellStyle name="40% - Accent4 9 8 14" xfId="41746"/>
    <cellStyle name="40% - Accent4 9 8 15" xfId="41747"/>
    <cellStyle name="40% - Accent4 9 8 2" xfId="41748"/>
    <cellStyle name="40% - Accent4 9 8 2 2" xfId="41749"/>
    <cellStyle name="40% - Accent4 9 8 2 2 2" xfId="41750"/>
    <cellStyle name="40% - Accent4 9 8 2 3" xfId="41751"/>
    <cellStyle name="40% - Accent4 9 8 3" xfId="41752"/>
    <cellStyle name="40% - Accent4 9 8 3 2" xfId="41753"/>
    <cellStyle name="40% - Accent4 9 8 3 2 2" xfId="41754"/>
    <cellStyle name="40% - Accent4 9 8 3 3" xfId="41755"/>
    <cellStyle name="40% - Accent4 9 8 4" xfId="41756"/>
    <cellStyle name="40% - Accent4 9 8 4 2" xfId="41757"/>
    <cellStyle name="40% - Accent4 9 8 5" xfId="41758"/>
    <cellStyle name="40% - Accent4 9 8 6" xfId="41759"/>
    <cellStyle name="40% - Accent4 9 8 7" xfId="41760"/>
    <cellStyle name="40% - Accent4 9 8 8" xfId="41761"/>
    <cellStyle name="40% - Accent4 9 8 9" xfId="41762"/>
    <cellStyle name="40% - Accent4 9 8_PNF Disclosure Summary 063011" xfId="41763"/>
    <cellStyle name="40% - Accent4 9 9" xfId="41764"/>
    <cellStyle name="40% - Accent4 9 9 2" xfId="41765"/>
    <cellStyle name="40% - Accent4 9 9 2 2" xfId="41766"/>
    <cellStyle name="40% - Accent4 9 9 3" xfId="41767"/>
    <cellStyle name="40% - Accent4 9_PNF Disclosure Summary 063011" xfId="41768"/>
    <cellStyle name="40% - Accent5 10" xfId="41769"/>
    <cellStyle name="40% - Accent5 10 10" xfId="41770"/>
    <cellStyle name="40% - Accent5 10 10 2" xfId="41771"/>
    <cellStyle name="40% - Accent5 10 10 2 2" xfId="41772"/>
    <cellStyle name="40% - Accent5 10 10 3" xfId="41773"/>
    <cellStyle name="40% - Accent5 10 11" xfId="41774"/>
    <cellStyle name="40% - Accent5 10 11 2" xfId="41775"/>
    <cellStyle name="40% - Accent5 10 12" xfId="41776"/>
    <cellStyle name="40% - Accent5 10 13" xfId="41777"/>
    <cellStyle name="40% - Accent5 10 14" xfId="41778"/>
    <cellStyle name="40% - Accent5 10 15" xfId="41779"/>
    <cellStyle name="40% - Accent5 10 16" xfId="41780"/>
    <cellStyle name="40% - Accent5 10 17" xfId="41781"/>
    <cellStyle name="40% - Accent5 10 18" xfId="41782"/>
    <cellStyle name="40% - Accent5 10 19" xfId="41783"/>
    <cellStyle name="40% - Accent5 10 2" xfId="41784"/>
    <cellStyle name="40% - Accent5 10 2 10" xfId="41785"/>
    <cellStyle name="40% - Accent5 10 2 11" xfId="41786"/>
    <cellStyle name="40% - Accent5 10 2 12" xfId="41787"/>
    <cellStyle name="40% - Accent5 10 2 13" xfId="41788"/>
    <cellStyle name="40% - Accent5 10 2 14" xfId="41789"/>
    <cellStyle name="40% - Accent5 10 2 15" xfId="41790"/>
    <cellStyle name="40% - Accent5 10 2 16" xfId="41791"/>
    <cellStyle name="40% - Accent5 10 2 2" xfId="41792"/>
    <cellStyle name="40% - Accent5 10 2 2 10" xfId="41793"/>
    <cellStyle name="40% - Accent5 10 2 2 11" xfId="41794"/>
    <cellStyle name="40% - Accent5 10 2 2 12" xfId="41795"/>
    <cellStyle name="40% - Accent5 10 2 2 13" xfId="41796"/>
    <cellStyle name="40% - Accent5 10 2 2 14" xfId="41797"/>
    <cellStyle name="40% - Accent5 10 2 2 15" xfId="41798"/>
    <cellStyle name="40% - Accent5 10 2 2 2" xfId="41799"/>
    <cellStyle name="40% - Accent5 10 2 2 2 2" xfId="41800"/>
    <cellStyle name="40% - Accent5 10 2 2 2 2 2" xfId="41801"/>
    <cellStyle name="40% - Accent5 10 2 2 2 3" xfId="41802"/>
    <cellStyle name="40% - Accent5 10 2 2 3" xfId="41803"/>
    <cellStyle name="40% - Accent5 10 2 2 3 2" xfId="41804"/>
    <cellStyle name="40% - Accent5 10 2 2 3 2 2" xfId="41805"/>
    <cellStyle name="40% - Accent5 10 2 2 3 3" xfId="41806"/>
    <cellStyle name="40% - Accent5 10 2 2 4" xfId="41807"/>
    <cellStyle name="40% - Accent5 10 2 2 4 2" xfId="41808"/>
    <cellStyle name="40% - Accent5 10 2 2 5" xfId="41809"/>
    <cellStyle name="40% - Accent5 10 2 2 6" xfId="41810"/>
    <cellStyle name="40% - Accent5 10 2 2 7" xfId="41811"/>
    <cellStyle name="40% - Accent5 10 2 2 8" xfId="41812"/>
    <cellStyle name="40% - Accent5 10 2 2 9" xfId="41813"/>
    <cellStyle name="40% - Accent5 10 2 2_PNF Disclosure Summary 063011" xfId="41814"/>
    <cellStyle name="40% - Accent5 10 2 3" xfId="41815"/>
    <cellStyle name="40% - Accent5 10 2 3 2" xfId="41816"/>
    <cellStyle name="40% - Accent5 10 2 3 2 2" xfId="41817"/>
    <cellStyle name="40% - Accent5 10 2 3 3" xfId="41818"/>
    <cellStyle name="40% - Accent5 10 2 4" xfId="41819"/>
    <cellStyle name="40% - Accent5 10 2 4 2" xfId="41820"/>
    <cellStyle name="40% - Accent5 10 2 4 2 2" xfId="41821"/>
    <cellStyle name="40% - Accent5 10 2 4 3" xfId="41822"/>
    <cellStyle name="40% - Accent5 10 2 5" xfId="41823"/>
    <cellStyle name="40% - Accent5 10 2 5 2" xfId="41824"/>
    <cellStyle name="40% - Accent5 10 2 6" xfId="41825"/>
    <cellStyle name="40% - Accent5 10 2 7" xfId="41826"/>
    <cellStyle name="40% - Accent5 10 2 8" xfId="41827"/>
    <cellStyle name="40% - Accent5 10 2 9" xfId="41828"/>
    <cellStyle name="40% - Accent5 10 2_PNF Disclosure Summary 063011" xfId="41829"/>
    <cellStyle name="40% - Accent5 10 20" xfId="41830"/>
    <cellStyle name="40% - Accent5 10 21" xfId="41831"/>
    <cellStyle name="40% - Accent5 10 22" xfId="41832"/>
    <cellStyle name="40% - Accent5 10 3" xfId="41833"/>
    <cellStyle name="40% - Accent5 10 3 10" xfId="41834"/>
    <cellStyle name="40% - Accent5 10 3 11" xfId="41835"/>
    <cellStyle name="40% - Accent5 10 3 12" xfId="41836"/>
    <cellStyle name="40% - Accent5 10 3 13" xfId="41837"/>
    <cellStyle name="40% - Accent5 10 3 14" xfId="41838"/>
    <cellStyle name="40% - Accent5 10 3 15" xfId="41839"/>
    <cellStyle name="40% - Accent5 10 3 16" xfId="41840"/>
    <cellStyle name="40% - Accent5 10 3 2" xfId="41841"/>
    <cellStyle name="40% - Accent5 10 3 2 10" xfId="41842"/>
    <cellStyle name="40% - Accent5 10 3 2 11" xfId="41843"/>
    <cellStyle name="40% - Accent5 10 3 2 12" xfId="41844"/>
    <cellStyle name="40% - Accent5 10 3 2 13" xfId="41845"/>
    <cellStyle name="40% - Accent5 10 3 2 14" xfId="41846"/>
    <cellStyle name="40% - Accent5 10 3 2 15" xfId="41847"/>
    <cellStyle name="40% - Accent5 10 3 2 2" xfId="41848"/>
    <cellStyle name="40% - Accent5 10 3 2 2 2" xfId="41849"/>
    <cellStyle name="40% - Accent5 10 3 2 2 2 2" xfId="41850"/>
    <cellStyle name="40% - Accent5 10 3 2 2 3" xfId="41851"/>
    <cellStyle name="40% - Accent5 10 3 2 3" xfId="41852"/>
    <cellStyle name="40% - Accent5 10 3 2 3 2" xfId="41853"/>
    <cellStyle name="40% - Accent5 10 3 2 3 2 2" xfId="41854"/>
    <cellStyle name="40% - Accent5 10 3 2 3 3" xfId="41855"/>
    <cellStyle name="40% - Accent5 10 3 2 4" xfId="41856"/>
    <cellStyle name="40% - Accent5 10 3 2 4 2" xfId="41857"/>
    <cellStyle name="40% - Accent5 10 3 2 5" xfId="41858"/>
    <cellStyle name="40% - Accent5 10 3 2 6" xfId="41859"/>
    <cellStyle name="40% - Accent5 10 3 2 7" xfId="41860"/>
    <cellStyle name="40% - Accent5 10 3 2 8" xfId="41861"/>
    <cellStyle name="40% - Accent5 10 3 2 9" xfId="41862"/>
    <cellStyle name="40% - Accent5 10 3 2_PNF Disclosure Summary 063011" xfId="41863"/>
    <cellStyle name="40% - Accent5 10 3 3" xfId="41864"/>
    <cellStyle name="40% - Accent5 10 3 3 2" xfId="41865"/>
    <cellStyle name="40% - Accent5 10 3 3 2 2" xfId="41866"/>
    <cellStyle name="40% - Accent5 10 3 3 3" xfId="41867"/>
    <cellStyle name="40% - Accent5 10 3 4" xfId="41868"/>
    <cellStyle name="40% - Accent5 10 3 4 2" xfId="41869"/>
    <cellStyle name="40% - Accent5 10 3 4 2 2" xfId="41870"/>
    <cellStyle name="40% - Accent5 10 3 4 3" xfId="41871"/>
    <cellStyle name="40% - Accent5 10 3 5" xfId="41872"/>
    <cellStyle name="40% - Accent5 10 3 5 2" xfId="41873"/>
    <cellStyle name="40% - Accent5 10 3 6" xfId="41874"/>
    <cellStyle name="40% - Accent5 10 3 7" xfId="41875"/>
    <cellStyle name="40% - Accent5 10 3 8" xfId="41876"/>
    <cellStyle name="40% - Accent5 10 3 9" xfId="41877"/>
    <cellStyle name="40% - Accent5 10 3_PNF Disclosure Summary 063011" xfId="41878"/>
    <cellStyle name="40% - Accent5 10 4" xfId="41879"/>
    <cellStyle name="40% - Accent5 10 4 10" xfId="41880"/>
    <cellStyle name="40% - Accent5 10 4 11" xfId="41881"/>
    <cellStyle name="40% - Accent5 10 4 12" xfId="41882"/>
    <cellStyle name="40% - Accent5 10 4 13" xfId="41883"/>
    <cellStyle name="40% - Accent5 10 4 14" xfId="41884"/>
    <cellStyle name="40% - Accent5 10 4 15" xfId="41885"/>
    <cellStyle name="40% - Accent5 10 4 16" xfId="41886"/>
    <cellStyle name="40% - Accent5 10 4 2" xfId="41887"/>
    <cellStyle name="40% - Accent5 10 4 2 10" xfId="41888"/>
    <cellStyle name="40% - Accent5 10 4 2 11" xfId="41889"/>
    <cellStyle name="40% - Accent5 10 4 2 12" xfId="41890"/>
    <cellStyle name="40% - Accent5 10 4 2 13" xfId="41891"/>
    <cellStyle name="40% - Accent5 10 4 2 14" xfId="41892"/>
    <cellStyle name="40% - Accent5 10 4 2 15" xfId="41893"/>
    <cellStyle name="40% - Accent5 10 4 2 2" xfId="41894"/>
    <cellStyle name="40% - Accent5 10 4 2 2 2" xfId="41895"/>
    <cellStyle name="40% - Accent5 10 4 2 2 2 2" xfId="41896"/>
    <cellStyle name="40% - Accent5 10 4 2 2 3" xfId="41897"/>
    <cellStyle name="40% - Accent5 10 4 2 3" xfId="41898"/>
    <cellStyle name="40% - Accent5 10 4 2 3 2" xfId="41899"/>
    <cellStyle name="40% - Accent5 10 4 2 3 2 2" xfId="41900"/>
    <cellStyle name="40% - Accent5 10 4 2 3 3" xfId="41901"/>
    <cellStyle name="40% - Accent5 10 4 2 4" xfId="41902"/>
    <cellStyle name="40% - Accent5 10 4 2 4 2" xfId="41903"/>
    <cellStyle name="40% - Accent5 10 4 2 5" xfId="41904"/>
    <cellStyle name="40% - Accent5 10 4 2 6" xfId="41905"/>
    <cellStyle name="40% - Accent5 10 4 2 7" xfId="41906"/>
    <cellStyle name="40% - Accent5 10 4 2 8" xfId="41907"/>
    <cellStyle name="40% - Accent5 10 4 2 9" xfId="41908"/>
    <cellStyle name="40% - Accent5 10 4 2_PNF Disclosure Summary 063011" xfId="41909"/>
    <cellStyle name="40% - Accent5 10 4 3" xfId="41910"/>
    <cellStyle name="40% - Accent5 10 4 3 2" xfId="41911"/>
    <cellStyle name="40% - Accent5 10 4 3 2 2" xfId="41912"/>
    <cellStyle name="40% - Accent5 10 4 3 3" xfId="41913"/>
    <cellStyle name="40% - Accent5 10 4 4" xfId="41914"/>
    <cellStyle name="40% - Accent5 10 4 4 2" xfId="41915"/>
    <cellStyle name="40% - Accent5 10 4 4 2 2" xfId="41916"/>
    <cellStyle name="40% - Accent5 10 4 4 3" xfId="41917"/>
    <cellStyle name="40% - Accent5 10 4 5" xfId="41918"/>
    <cellStyle name="40% - Accent5 10 4 5 2" xfId="41919"/>
    <cellStyle name="40% - Accent5 10 4 6" xfId="41920"/>
    <cellStyle name="40% - Accent5 10 4 7" xfId="41921"/>
    <cellStyle name="40% - Accent5 10 4 8" xfId="41922"/>
    <cellStyle name="40% - Accent5 10 4 9" xfId="41923"/>
    <cellStyle name="40% - Accent5 10 4_PNF Disclosure Summary 063011" xfId="41924"/>
    <cellStyle name="40% - Accent5 10 5" xfId="41925"/>
    <cellStyle name="40% - Accent5 10 5 10" xfId="41926"/>
    <cellStyle name="40% - Accent5 10 5 11" xfId="41927"/>
    <cellStyle name="40% - Accent5 10 5 12" xfId="41928"/>
    <cellStyle name="40% - Accent5 10 5 13" xfId="41929"/>
    <cellStyle name="40% - Accent5 10 5 14" xfId="41930"/>
    <cellStyle name="40% - Accent5 10 5 15" xfId="41931"/>
    <cellStyle name="40% - Accent5 10 5 16" xfId="41932"/>
    <cellStyle name="40% - Accent5 10 5 2" xfId="41933"/>
    <cellStyle name="40% - Accent5 10 5 2 10" xfId="41934"/>
    <cellStyle name="40% - Accent5 10 5 2 11" xfId="41935"/>
    <cellStyle name="40% - Accent5 10 5 2 12" xfId="41936"/>
    <cellStyle name="40% - Accent5 10 5 2 13" xfId="41937"/>
    <cellStyle name="40% - Accent5 10 5 2 14" xfId="41938"/>
    <cellStyle name="40% - Accent5 10 5 2 15" xfId="41939"/>
    <cellStyle name="40% - Accent5 10 5 2 2" xfId="41940"/>
    <cellStyle name="40% - Accent5 10 5 2 2 2" xfId="41941"/>
    <cellStyle name="40% - Accent5 10 5 2 2 2 2" xfId="41942"/>
    <cellStyle name="40% - Accent5 10 5 2 2 3" xfId="41943"/>
    <cellStyle name="40% - Accent5 10 5 2 3" xfId="41944"/>
    <cellStyle name="40% - Accent5 10 5 2 3 2" xfId="41945"/>
    <cellStyle name="40% - Accent5 10 5 2 3 2 2" xfId="41946"/>
    <cellStyle name="40% - Accent5 10 5 2 3 3" xfId="41947"/>
    <cellStyle name="40% - Accent5 10 5 2 4" xfId="41948"/>
    <cellStyle name="40% - Accent5 10 5 2 4 2" xfId="41949"/>
    <cellStyle name="40% - Accent5 10 5 2 5" xfId="41950"/>
    <cellStyle name="40% - Accent5 10 5 2 6" xfId="41951"/>
    <cellStyle name="40% - Accent5 10 5 2 7" xfId="41952"/>
    <cellStyle name="40% - Accent5 10 5 2 8" xfId="41953"/>
    <cellStyle name="40% - Accent5 10 5 2 9" xfId="41954"/>
    <cellStyle name="40% - Accent5 10 5 2_PNF Disclosure Summary 063011" xfId="41955"/>
    <cellStyle name="40% - Accent5 10 5 3" xfId="41956"/>
    <cellStyle name="40% - Accent5 10 5 3 2" xfId="41957"/>
    <cellStyle name="40% - Accent5 10 5 3 2 2" xfId="41958"/>
    <cellStyle name="40% - Accent5 10 5 3 3" xfId="41959"/>
    <cellStyle name="40% - Accent5 10 5 4" xfId="41960"/>
    <cellStyle name="40% - Accent5 10 5 4 2" xfId="41961"/>
    <cellStyle name="40% - Accent5 10 5 4 2 2" xfId="41962"/>
    <cellStyle name="40% - Accent5 10 5 4 3" xfId="41963"/>
    <cellStyle name="40% - Accent5 10 5 5" xfId="41964"/>
    <cellStyle name="40% - Accent5 10 5 5 2" xfId="41965"/>
    <cellStyle name="40% - Accent5 10 5 6" xfId="41966"/>
    <cellStyle name="40% - Accent5 10 5 7" xfId="41967"/>
    <cellStyle name="40% - Accent5 10 5 8" xfId="41968"/>
    <cellStyle name="40% - Accent5 10 5 9" xfId="41969"/>
    <cellStyle name="40% - Accent5 10 5_PNF Disclosure Summary 063011" xfId="41970"/>
    <cellStyle name="40% - Accent5 10 6" xfId="41971"/>
    <cellStyle name="40% - Accent5 10 6 10" xfId="41972"/>
    <cellStyle name="40% - Accent5 10 6 11" xfId="41973"/>
    <cellStyle name="40% - Accent5 10 6 12" xfId="41974"/>
    <cellStyle name="40% - Accent5 10 6 13" xfId="41975"/>
    <cellStyle name="40% - Accent5 10 6 14" xfId="41976"/>
    <cellStyle name="40% - Accent5 10 6 15" xfId="41977"/>
    <cellStyle name="40% - Accent5 10 6 16" xfId="41978"/>
    <cellStyle name="40% - Accent5 10 6 2" xfId="41979"/>
    <cellStyle name="40% - Accent5 10 6 2 10" xfId="41980"/>
    <cellStyle name="40% - Accent5 10 6 2 11" xfId="41981"/>
    <cellStyle name="40% - Accent5 10 6 2 12" xfId="41982"/>
    <cellStyle name="40% - Accent5 10 6 2 13" xfId="41983"/>
    <cellStyle name="40% - Accent5 10 6 2 14" xfId="41984"/>
    <cellStyle name="40% - Accent5 10 6 2 15" xfId="41985"/>
    <cellStyle name="40% - Accent5 10 6 2 2" xfId="41986"/>
    <cellStyle name="40% - Accent5 10 6 2 2 2" xfId="41987"/>
    <cellStyle name="40% - Accent5 10 6 2 2 2 2" xfId="41988"/>
    <cellStyle name="40% - Accent5 10 6 2 2 3" xfId="41989"/>
    <cellStyle name="40% - Accent5 10 6 2 3" xfId="41990"/>
    <cellStyle name="40% - Accent5 10 6 2 3 2" xfId="41991"/>
    <cellStyle name="40% - Accent5 10 6 2 3 2 2" xfId="41992"/>
    <cellStyle name="40% - Accent5 10 6 2 3 3" xfId="41993"/>
    <cellStyle name="40% - Accent5 10 6 2 4" xfId="41994"/>
    <cellStyle name="40% - Accent5 10 6 2 4 2" xfId="41995"/>
    <cellStyle name="40% - Accent5 10 6 2 5" xfId="41996"/>
    <cellStyle name="40% - Accent5 10 6 2 6" xfId="41997"/>
    <cellStyle name="40% - Accent5 10 6 2 7" xfId="41998"/>
    <cellStyle name="40% - Accent5 10 6 2 8" xfId="41999"/>
    <cellStyle name="40% - Accent5 10 6 2 9" xfId="42000"/>
    <cellStyle name="40% - Accent5 10 6 2_PNF Disclosure Summary 063011" xfId="42001"/>
    <cellStyle name="40% - Accent5 10 6 3" xfId="42002"/>
    <cellStyle name="40% - Accent5 10 6 3 2" xfId="42003"/>
    <cellStyle name="40% - Accent5 10 6 3 2 2" xfId="42004"/>
    <cellStyle name="40% - Accent5 10 6 3 3" xfId="42005"/>
    <cellStyle name="40% - Accent5 10 6 4" xfId="42006"/>
    <cellStyle name="40% - Accent5 10 6 4 2" xfId="42007"/>
    <cellStyle name="40% - Accent5 10 6 4 2 2" xfId="42008"/>
    <cellStyle name="40% - Accent5 10 6 4 3" xfId="42009"/>
    <cellStyle name="40% - Accent5 10 6 5" xfId="42010"/>
    <cellStyle name="40% - Accent5 10 6 5 2" xfId="42011"/>
    <cellStyle name="40% - Accent5 10 6 6" xfId="42012"/>
    <cellStyle name="40% - Accent5 10 6 7" xfId="42013"/>
    <cellStyle name="40% - Accent5 10 6 8" xfId="42014"/>
    <cellStyle name="40% - Accent5 10 6 9" xfId="42015"/>
    <cellStyle name="40% - Accent5 10 6_PNF Disclosure Summary 063011" xfId="42016"/>
    <cellStyle name="40% - Accent5 10 7" xfId="42017"/>
    <cellStyle name="40% - Accent5 10 7 10" xfId="42018"/>
    <cellStyle name="40% - Accent5 10 7 11" xfId="42019"/>
    <cellStyle name="40% - Accent5 10 7 12" xfId="42020"/>
    <cellStyle name="40% - Accent5 10 7 13" xfId="42021"/>
    <cellStyle name="40% - Accent5 10 7 14" xfId="42022"/>
    <cellStyle name="40% - Accent5 10 7 15" xfId="42023"/>
    <cellStyle name="40% - Accent5 10 7 16" xfId="42024"/>
    <cellStyle name="40% - Accent5 10 7 2" xfId="42025"/>
    <cellStyle name="40% - Accent5 10 7 2 10" xfId="42026"/>
    <cellStyle name="40% - Accent5 10 7 2 11" xfId="42027"/>
    <cellStyle name="40% - Accent5 10 7 2 12" xfId="42028"/>
    <cellStyle name="40% - Accent5 10 7 2 13" xfId="42029"/>
    <cellStyle name="40% - Accent5 10 7 2 14" xfId="42030"/>
    <cellStyle name="40% - Accent5 10 7 2 15" xfId="42031"/>
    <cellStyle name="40% - Accent5 10 7 2 2" xfId="42032"/>
    <cellStyle name="40% - Accent5 10 7 2 2 2" xfId="42033"/>
    <cellStyle name="40% - Accent5 10 7 2 2 2 2" xfId="42034"/>
    <cellStyle name="40% - Accent5 10 7 2 2 3" xfId="42035"/>
    <cellStyle name="40% - Accent5 10 7 2 3" xfId="42036"/>
    <cellStyle name="40% - Accent5 10 7 2 3 2" xfId="42037"/>
    <cellStyle name="40% - Accent5 10 7 2 3 2 2" xfId="42038"/>
    <cellStyle name="40% - Accent5 10 7 2 3 3" xfId="42039"/>
    <cellStyle name="40% - Accent5 10 7 2 4" xfId="42040"/>
    <cellStyle name="40% - Accent5 10 7 2 4 2" xfId="42041"/>
    <cellStyle name="40% - Accent5 10 7 2 5" xfId="42042"/>
    <cellStyle name="40% - Accent5 10 7 2 6" xfId="42043"/>
    <cellStyle name="40% - Accent5 10 7 2 7" xfId="42044"/>
    <cellStyle name="40% - Accent5 10 7 2 8" xfId="42045"/>
    <cellStyle name="40% - Accent5 10 7 2 9" xfId="42046"/>
    <cellStyle name="40% - Accent5 10 7 2_PNF Disclosure Summary 063011" xfId="42047"/>
    <cellStyle name="40% - Accent5 10 7 3" xfId="42048"/>
    <cellStyle name="40% - Accent5 10 7 3 2" xfId="42049"/>
    <cellStyle name="40% - Accent5 10 7 3 2 2" xfId="42050"/>
    <cellStyle name="40% - Accent5 10 7 3 3" xfId="42051"/>
    <cellStyle name="40% - Accent5 10 7 4" xfId="42052"/>
    <cellStyle name="40% - Accent5 10 7 4 2" xfId="42053"/>
    <cellStyle name="40% - Accent5 10 7 4 2 2" xfId="42054"/>
    <cellStyle name="40% - Accent5 10 7 4 3" xfId="42055"/>
    <cellStyle name="40% - Accent5 10 7 5" xfId="42056"/>
    <cellStyle name="40% - Accent5 10 7 5 2" xfId="42057"/>
    <cellStyle name="40% - Accent5 10 7 6" xfId="42058"/>
    <cellStyle name="40% - Accent5 10 7 7" xfId="42059"/>
    <cellStyle name="40% - Accent5 10 7 8" xfId="42060"/>
    <cellStyle name="40% - Accent5 10 7 9" xfId="42061"/>
    <cellStyle name="40% - Accent5 10 7_PNF Disclosure Summary 063011" xfId="42062"/>
    <cellStyle name="40% - Accent5 10 8" xfId="42063"/>
    <cellStyle name="40% - Accent5 10 8 10" xfId="42064"/>
    <cellStyle name="40% - Accent5 10 8 11" xfId="42065"/>
    <cellStyle name="40% - Accent5 10 8 12" xfId="42066"/>
    <cellStyle name="40% - Accent5 10 8 13" xfId="42067"/>
    <cellStyle name="40% - Accent5 10 8 14" xfId="42068"/>
    <cellStyle name="40% - Accent5 10 8 15" xfId="42069"/>
    <cellStyle name="40% - Accent5 10 8 2" xfId="42070"/>
    <cellStyle name="40% - Accent5 10 8 2 2" xfId="42071"/>
    <cellStyle name="40% - Accent5 10 8 2 2 2" xfId="42072"/>
    <cellStyle name="40% - Accent5 10 8 2 3" xfId="42073"/>
    <cellStyle name="40% - Accent5 10 8 3" xfId="42074"/>
    <cellStyle name="40% - Accent5 10 8 3 2" xfId="42075"/>
    <cellStyle name="40% - Accent5 10 8 3 2 2" xfId="42076"/>
    <cellStyle name="40% - Accent5 10 8 3 3" xfId="42077"/>
    <cellStyle name="40% - Accent5 10 8 4" xfId="42078"/>
    <cellStyle name="40% - Accent5 10 8 4 2" xfId="42079"/>
    <cellStyle name="40% - Accent5 10 8 5" xfId="42080"/>
    <cellStyle name="40% - Accent5 10 8 6" xfId="42081"/>
    <cellStyle name="40% - Accent5 10 8 7" xfId="42082"/>
    <cellStyle name="40% - Accent5 10 8 8" xfId="42083"/>
    <cellStyle name="40% - Accent5 10 8 9" xfId="42084"/>
    <cellStyle name="40% - Accent5 10 8_PNF Disclosure Summary 063011" xfId="42085"/>
    <cellStyle name="40% - Accent5 10 9" xfId="42086"/>
    <cellStyle name="40% - Accent5 10 9 2" xfId="42087"/>
    <cellStyle name="40% - Accent5 10 9 2 2" xfId="42088"/>
    <cellStyle name="40% - Accent5 10 9 3" xfId="42089"/>
    <cellStyle name="40% - Accent5 10_PNF Disclosure Summary 063011" xfId="42090"/>
    <cellStyle name="40% - Accent5 11" xfId="42091"/>
    <cellStyle name="40% - Accent5 11 10" xfId="42092"/>
    <cellStyle name="40% - Accent5 11 10 2" xfId="42093"/>
    <cellStyle name="40% - Accent5 11 10 2 2" xfId="42094"/>
    <cellStyle name="40% - Accent5 11 10 3" xfId="42095"/>
    <cellStyle name="40% - Accent5 11 11" xfId="42096"/>
    <cellStyle name="40% - Accent5 11 11 2" xfId="42097"/>
    <cellStyle name="40% - Accent5 11 12" xfId="42098"/>
    <cellStyle name="40% - Accent5 11 13" xfId="42099"/>
    <cellStyle name="40% - Accent5 11 14" xfId="42100"/>
    <cellStyle name="40% - Accent5 11 15" xfId="42101"/>
    <cellStyle name="40% - Accent5 11 16" xfId="42102"/>
    <cellStyle name="40% - Accent5 11 17" xfId="42103"/>
    <cellStyle name="40% - Accent5 11 18" xfId="42104"/>
    <cellStyle name="40% - Accent5 11 19" xfId="42105"/>
    <cellStyle name="40% - Accent5 11 2" xfId="42106"/>
    <cellStyle name="40% - Accent5 11 2 10" xfId="42107"/>
    <cellStyle name="40% - Accent5 11 2 11" xfId="42108"/>
    <cellStyle name="40% - Accent5 11 2 12" xfId="42109"/>
    <cellStyle name="40% - Accent5 11 2 13" xfId="42110"/>
    <cellStyle name="40% - Accent5 11 2 14" xfId="42111"/>
    <cellStyle name="40% - Accent5 11 2 15" xfId="42112"/>
    <cellStyle name="40% - Accent5 11 2 16" xfId="42113"/>
    <cellStyle name="40% - Accent5 11 2 2" xfId="42114"/>
    <cellStyle name="40% - Accent5 11 2 2 10" xfId="42115"/>
    <cellStyle name="40% - Accent5 11 2 2 11" xfId="42116"/>
    <cellStyle name="40% - Accent5 11 2 2 12" xfId="42117"/>
    <cellStyle name="40% - Accent5 11 2 2 13" xfId="42118"/>
    <cellStyle name="40% - Accent5 11 2 2 14" xfId="42119"/>
    <cellStyle name="40% - Accent5 11 2 2 15" xfId="42120"/>
    <cellStyle name="40% - Accent5 11 2 2 2" xfId="42121"/>
    <cellStyle name="40% - Accent5 11 2 2 2 2" xfId="42122"/>
    <cellStyle name="40% - Accent5 11 2 2 2 2 2" xfId="42123"/>
    <cellStyle name="40% - Accent5 11 2 2 2 3" xfId="42124"/>
    <cellStyle name="40% - Accent5 11 2 2 3" xfId="42125"/>
    <cellStyle name="40% - Accent5 11 2 2 3 2" xfId="42126"/>
    <cellStyle name="40% - Accent5 11 2 2 3 2 2" xfId="42127"/>
    <cellStyle name="40% - Accent5 11 2 2 3 3" xfId="42128"/>
    <cellStyle name="40% - Accent5 11 2 2 4" xfId="42129"/>
    <cellStyle name="40% - Accent5 11 2 2 4 2" xfId="42130"/>
    <cellStyle name="40% - Accent5 11 2 2 5" xfId="42131"/>
    <cellStyle name="40% - Accent5 11 2 2 6" xfId="42132"/>
    <cellStyle name="40% - Accent5 11 2 2 7" xfId="42133"/>
    <cellStyle name="40% - Accent5 11 2 2 8" xfId="42134"/>
    <cellStyle name="40% - Accent5 11 2 2 9" xfId="42135"/>
    <cellStyle name="40% - Accent5 11 2 2_PNF Disclosure Summary 063011" xfId="42136"/>
    <cellStyle name="40% - Accent5 11 2 3" xfId="42137"/>
    <cellStyle name="40% - Accent5 11 2 3 2" xfId="42138"/>
    <cellStyle name="40% - Accent5 11 2 3 2 2" xfId="42139"/>
    <cellStyle name="40% - Accent5 11 2 3 3" xfId="42140"/>
    <cellStyle name="40% - Accent5 11 2 4" xfId="42141"/>
    <cellStyle name="40% - Accent5 11 2 4 2" xfId="42142"/>
    <cellStyle name="40% - Accent5 11 2 4 2 2" xfId="42143"/>
    <cellStyle name="40% - Accent5 11 2 4 3" xfId="42144"/>
    <cellStyle name="40% - Accent5 11 2 5" xfId="42145"/>
    <cellStyle name="40% - Accent5 11 2 5 2" xfId="42146"/>
    <cellStyle name="40% - Accent5 11 2 6" xfId="42147"/>
    <cellStyle name="40% - Accent5 11 2 7" xfId="42148"/>
    <cellStyle name="40% - Accent5 11 2 8" xfId="42149"/>
    <cellStyle name="40% - Accent5 11 2 9" xfId="42150"/>
    <cellStyle name="40% - Accent5 11 2_PNF Disclosure Summary 063011" xfId="42151"/>
    <cellStyle name="40% - Accent5 11 20" xfId="42152"/>
    <cellStyle name="40% - Accent5 11 21" xfId="42153"/>
    <cellStyle name="40% - Accent5 11 22" xfId="42154"/>
    <cellStyle name="40% - Accent5 11 3" xfId="42155"/>
    <cellStyle name="40% - Accent5 11 3 10" xfId="42156"/>
    <cellStyle name="40% - Accent5 11 3 11" xfId="42157"/>
    <cellStyle name="40% - Accent5 11 3 12" xfId="42158"/>
    <cellStyle name="40% - Accent5 11 3 13" xfId="42159"/>
    <cellStyle name="40% - Accent5 11 3 14" xfId="42160"/>
    <cellStyle name="40% - Accent5 11 3 15" xfId="42161"/>
    <cellStyle name="40% - Accent5 11 3 16" xfId="42162"/>
    <cellStyle name="40% - Accent5 11 3 2" xfId="42163"/>
    <cellStyle name="40% - Accent5 11 3 2 10" xfId="42164"/>
    <cellStyle name="40% - Accent5 11 3 2 11" xfId="42165"/>
    <cellStyle name="40% - Accent5 11 3 2 12" xfId="42166"/>
    <cellStyle name="40% - Accent5 11 3 2 13" xfId="42167"/>
    <cellStyle name="40% - Accent5 11 3 2 14" xfId="42168"/>
    <cellStyle name="40% - Accent5 11 3 2 15" xfId="42169"/>
    <cellStyle name="40% - Accent5 11 3 2 2" xfId="42170"/>
    <cellStyle name="40% - Accent5 11 3 2 2 2" xfId="42171"/>
    <cellStyle name="40% - Accent5 11 3 2 2 2 2" xfId="42172"/>
    <cellStyle name="40% - Accent5 11 3 2 2 3" xfId="42173"/>
    <cellStyle name="40% - Accent5 11 3 2 3" xfId="42174"/>
    <cellStyle name="40% - Accent5 11 3 2 3 2" xfId="42175"/>
    <cellStyle name="40% - Accent5 11 3 2 3 2 2" xfId="42176"/>
    <cellStyle name="40% - Accent5 11 3 2 3 3" xfId="42177"/>
    <cellStyle name="40% - Accent5 11 3 2 4" xfId="42178"/>
    <cellStyle name="40% - Accent5 11 3 2 4 2" xfId="42179"/>
    <cellStyle name="40% - Accent5 11 3 2 5" xfId="42180"/>
    <cellStyle name="40% - Accent5 11 3 2 6" xfId="42181"/>
    <cellStyle name="40% - Accent5 11 3 2 7" xfId="42182"/>
    <cellStyle name="40% - Accent5 11 3 2 8" xfId="42183"/>
    <cellStyle name="40% - Accent5 11 3 2 9" xfId="42184"/>
    <cellStyle name="40% - Accent5 11 3 2_PNF Disclosure Summary 063011" xfId="42185"/>
    <cellStyle name="40% - Accent5 11 3 3" xfId="42186"/>
    <cellStyle name="40% - Accent5 11 3 3 2" xfId="42187"/>
    <cellStyle name="40% - Accent5 11 3 3 2 2" xfId="42188"/>
    <cellStyle name="40% - Accent5 11 3 3 3" xfId="42189"/>
    <cellStyle name="40% - Accent5 11 3 4" xfId="42190"/>
    <cellStyle name="40% - Accent5 11 3 4 2" xfId="42191"/>
    <cellStyle name="40% - Accent5 11 3 4 2 2" xfId="42192"/>
    <cellStyle name="40% - Accent5 11 3 4 3" xfId="42193"/>
    <cellStyle name="40% - Accent5 11 3 5" xfId="42194"/>
    <cellStyle name="40% - Accent5 11 3 5 2" xfId="42195"/>
    <cellStyle name="40% - Accent5 11 3 6" xfId="42196"/>
    <cellStyle name="40% - Accent5 11 3 7" xfId="42197"/>
    <cellStyle name="40% - Accent5 11 3 8" xfId="42198"/>
    <cellStyle name="40% - Accent5 11 3 9" xfId="42199"/>
    <cellStyle name="40% - Accent5 11 3_PNF Disclosure Summary 063011" xfId="42200"/>
    <cellStyle name="40% - Accent5 11 4" xfId="42201"/>
    <cellStyle name="40% - Accent5 11 4 10" xfId="42202"/>
    <cellStyle name="40% - Accent5 11 4 11" xfId="42203"/>
    <cellStyle name="40% - Accent5 11 4 12" xfId="42204"/>
    <cellStyle name="40% - Accent5 11 4 13" xfId="42205"/>
    <cellStyle name="40% - Accent5 11 4 14" xfId="42206"/>
    <cellStyle name="40% - Accent5 11 4 15" xfId="42207"/>
    <cellStyle name="40% - Accent5 11 4 16" xfId="42208"/>
    <cellStyle name="40% - Accent5 11 4 2" xfId="42209"/>
    <cellStyle name="40% - Accent5 11 4 2 10" xfId="42210"/>
    <cellStyle name="40% - Accent5 11 4 2 11" xfId="42211"/>
    <cellStyle name="40% - Accent5 11 4 2 12" xfId="42212"/>
    <cellStyle name="40% - Accent5 11 4 2 13" xfId="42213"/>
    <cellStyle name="40% - Accent5 11 4 2 14" xfId="42214"/>
    <cellStyle name="40% - Accent5 11 4 2 15" xfId="42215"/>
    <cellStyle name="40% - Accent5 11 4 2 2" xfId="42216"/>
    <cellStyle name="40% - Accent5 11 4 2 2 2" xfId="42217"/>
    <cellStyle name="40% - Accent5 11 4 2 2 2 2" xfId="42218"/>
    <cellStyle name="40% - Accent5 11 4 2 2 3" xfId="42219"/>
    <cellStyle name="40% - Accent5 11 4 2 3" xfId="42220"/>
    <cellStyle name="40% - Accent5 11 4 2 3 2" xfId="42221"/>
    <cellStyle name="40% - Accent5 11 4 2 3 2 2" xfId="42222"/>
    <cellStyle name="40% - Accent5 11 4 2 3 3" xfId="42223"/>
    <cellStyle name="40% - Accent5 11 4 2 4" xfId="42224"/>
    <cellStyle name="40% - Accent5 11 4 2 4 2" xfId="42225"/>
    <cellStyle name="40% - Accent5 11 4 2 5" xfId="42226"/>
    <cellStyle name="40% - Accent5 11 4 2 6" xfId="42227"/>
    <cellStyle name="40% - Accent5 11 4 2 7" xfId="42228"/>
    <cellStyle name="40% - Accent5 11 4 2 8" xfId="42229"/>
    <cellStyle name="40% - Accent5 11 4 2 9" xfId="42230"/>
    <cellStyle name="40% - Accent5 11 4 2_PNF Disclosure Summary 063011" xfId="42231"/>
    <cellStyle name="40% - Accent5 11 4 3" xfId="42232"/>
    <cellStyle name="40% - Accent5 11 4 3 2" xfId="42233"/>
    <cellStyle name="40% - Accent5 11 4 3 2 2" xfId="42234"/>
    <cellStyle name="40% - Accent5 11 4 3 3" xfId="42235"/>
    <cellStyle name="40% - Accent5 11 4 4" xfId="42236"/>
    <cellStyle name="40% - Accent5 11 4 4 2" xfId="42237"/>
    <cellStyle name="40% - Accent5 11 4 4 2 2" xfId="42238"/>
    <cellStyle name="40% - Accent5 11 4 4 3" xfId="42239"/>
    <cellStyle name="40% - Accent5 11 4 5" xfId="42240"/>
    <cellStyle name="40% - Accent5 11 4 5 2" xfId="42241"/>
    <cellStyle name="40% - Accent5 11 4 6" xfId="42242"/>
    <cellStyle name="40% - Accent5 11 4 7" xfId="42243"/>
    <cellStyle name="40% - Accent5 11 4 8" xfId="42244"/>
    <cellStyle name="40% - Accent5 11 4 9" xfId="42245"/>
    <cellStyle name="40% - Accent5 11 4_PNF Disclosure Summary 063011" xfId="42246"/>
    <cellStyle name="40% - Accent5 11 5" xfId="42247"/>
    <cellStyle name="40% - Accent5 11 5 10" xfId="42248"/>
    <cellStyle name="40% - Accent5 11 5 11" xfId="42249"/>
    <cellStyle name="40% - Accent5 11 5 12" xfId="42250"/>
    <cellStyle name="40% - Accent5 11 5 13" xfId="42251"/>
    <cellStyle name="40% - Accent5 11 5 14" xfId="42252"/>
    <cellStyle name="40% - Accent5 11 5 15" xfId="42253"/>
    <cellStyle name="40% - Accent5 11 5 16" xfId="42254"/>
    <cellStyle name="40% - Accent5 11 5 2" xfId="42255"/>
    <cellStyle name="40% - Accent5 11 5 2 10" xfId="42256"/>
    <cellStyle name="40% - Accent5 11 5 2 11" xfId="42257"/>
    <cellStyle name="40% - Accent5 11 5 2 12" xfId="42258"/>
    <cellStyle name="40% - Accent5 11 5 2 13" xfId="42259"/>
    <cellStyle name="40% - Accent5 11 5 2 14" xfId="42260"/>
    <cellStyle name="40% - Accent5 11 5 2 15" xfId="42261"/>
    <cellStyle name="40% - Accent5 11 5 2 2" xfId="42262"/>
    <cellStyle name="40% - Accent5 11 5 2 2 2" xfId="42263"/>
    <cellStyle name="40% - Accent5 11 5 2 2 2 2" xfId="42264"/>
    <cellStyle name="40% - Accent5 11 5 2 2 3" xfId="42265"/>
    <cellStyle name="40% - Accent5 11 5 2 3" xfId="42266"/>
    <cellStyle name="40% - Accent5 11 5 2 3 2" xfId="42267"/>
    <cellStyle name="40% - Accent5 11 5 2 3 2 2" xfId="42268"/>
    <cellStyle name="40% - Accent5 11 5 2 3 3" xfId="42269"/>
    <cellStyle name="40% - Accent5 11 5 2 4" xfId="42270"/>
    <cellStyle name="40% - Accent5 11 5 2 4 2" xfId="42271"/>
    <cellStyle name="40% - Accent5 11 5 2 5" xfId="42272"/>
    <cellStyle name="40% - Accent5 11 5 2 6" xfId="42273"/>
    <cellStyle name="40% - Accent5 11 5 2 7" xfId="42274"/>
    <cellStyle name="40% - Accent5 11 5 2 8" xfId="42275"/>
    <cellStyle name="40% - Accent5 11 5 2 9" xfId="42276"/>
    <cellStyle name="40% - Accent5 11 5 2_PNF Disclosure Summary 063011" xfId="42277"/>
    <cellStyle name="40% - Accent5 11 5 3" xfId="42278"/>
    <cellStyle name="40% - Accent5 11 5 3 2" xfId="42279"/>
    <cellStyle name="40% - Accent5 11 5 3 2 2" xfId="42280"/>
    <cellStyle name="40% - Accent5 11 5 3 3" xfId="42281"/>
    <cellStyle name="40% - Accent5 11 5 4" xfId="42282"/>
    <cellStyle name="40% - Accent5 11 5 4 2" xfId="42283"/>
    <cellStyle name="40% - Accent5 11 5 4 2 2" xfId="42284"/>
    <cellStyle name="40% - Accent5 11 5 4 3" xfId="42285"/>
    <cellStyle name="40% - Accent5 11 5 5" xfId="42286"/>
    <cellStyle name="40% - Accent5 11 5 5 2" xfId="42287"/>
    <cellStyle name="40% - Accent5 11 5 6" xfId="42288"/>
    <cellStyle name="40% - Accent5 11 5 7" xfId="42289"/>
    <cellStyle name="40% - Accent5 11 5 8" xfId="42290"/>
    <cellStyle name="40% - Accent5 11 5 9" xfId="42291"/>
    <cellStyle name="40% - Accent5 11 5_PNF Disclosure Summary 063011" xfId="42292"/>
    <cellStyle name="40% - Accent5 11 6" xfId="42293"/>
    <cellStyle name="40% - Accent5 11 6 10" xfId="42294"/>
    <cellStyle name="40% - Accent5 11 6 11" xfId="42295"/>
    <cellStyle name="40% - Accent5 11 6 12" xfId="42296"/>
    <cellStyle name="40% - Accent5 11 6 13" xfId="42297"/>
    <cellStyle name="40% - Accent5 11 6 14" xfId="42298"/>
    <cellStyle name="40% - Accent5 11 6 15" xfId="42299"/>
    <cellStyle name="40% - Accent5 11 6 16" xfId="42300"/>
    <cellStyle name="40% - Accent5 11 6 2" xfId="42301"/>
    <cellStyle name="40% - Accent5 11 6 2 10" xfId="42302"/>
    <cellStyle name="40% - Accent5 11 6 2 11" xfId="42303"/>
    <cellStyle name="40% - Accent5 11 6 2 12" xfId="42304"/>
    <cellStyle name="40% - Accent5 11 6 2 13" xfId="42305"/>
    <cellStyle name="40% - Accent5 11 6 2 14" xfId="42306"/>
    <cellStyle name="40% - Accent5 11 6 2 15" xfId="42307"/>
    <cellStyle name="40% - Accent5 11 6 2 2" xfId="42308"/>
    <cellStyle name="40% - Accent5 11 6 2 2 2" xfId="42309"/>
    <cellStyle name="40% - Accent5 11 6 2 2 2 2" xfId="42310"/>
    <cellStyle name="40% - Accent5 11 6 2 2 3" xfId="42311"/>
    <cellStyle name="40% - Accent5 11 6 2 3" xfId="42312"/>
    <cellStyle name="40% - Accent5 11 6 2 3 2" xfId="42313"/>
    <cellStyle name="40% - Accent5 11 6 2 3 2 2" xfId="42314"/>
    <cellStyle name="40% - Accent5 11 6 2 3 3" xfId="42315"/>
    <cellStyle name="40% - Accent5 11 6 2 4" xfId="42316"/>
    <cellStyle name="40% - Accent5 11 6 2 4 2" xfId="42317"/>
    <cellStyle name="40% - Accent5 11 6 2 5" xfId="42318"/>
    <cellStyle name="40% - Accent5 11 6 2 6" xfId="42319"/>
    <cellStyle name="40% - Accent5 11 6 2 7" xfId="42320"/>
    <cellStyle name="40% - Accent5 11 6 2 8" xfId="42321"/>
    <cellStyle name="40% - Accent5 11 6 2 9" xfId="42322"/>
    <cellStyle name="40% - Accent5 11 6 2_PNF Disclosure Summary 063011" xfId="42323"/>
    <cellStyle name="40% - Accent5 11 6 3" xfId="42324"/>
    <cellStyle name="40% - Accent5 11 6 3 2" xfId="42325"/>
    <cellStyle name="40% - Accent5 11 6 3 2 2" xfId="42326"/>
    <cellStyle name="40% - Accent5 11 6 3 3" xfId="42327"/>
    <cellStyle name="40% - Accent5 11 6 4" xfId="42328"/>
    <cellStyle name="40% - Accent5 11 6 4 2" xfId="42329"/>
    <cellStyle name="40% - Accent5 11 6 4 2 2" xfId="42330"/>
    <cellStyle name="40% - Accent5 11 6 4 3" xfId="42331"/>
    <cellStyle name="40% - Accent5 11 6 5" xfId="42332"/>
    <cellStyle name="40% - Accent5 11 6 5 2" xfId="42333"/>
    <cellStyle name="40% - Accent5 11 6 6" xfId="42334"/>
    <cellStyle name="40% - Accent5 11 6 7" xfId="42335"/>
    <cellStyle name="40% - Accent5 11 6 8" xfId="42336"/>
    <cellStyle name="40% - Accent5 11 6 9" xfId="42337"/>
    <cellStyle name="40% - Accent5 11 6_PNF Disclosure Summary 063011" xfId="42338"/>
    <cellStyle name="40% - Accent5 11 7" xfId="42339"/>
    <cellStyle name="40% - Accent5 11 7 10" xfId="42340"/>
    <cellStyle name="40% - Accent5 11 7 11" xfId="42341"/>
    <cellStyle name="40% - Accent5 11 7 12" xfId="42342"/>
    <cellStyle name="40% - Accent5 11 7 13" xfId="42343"/>
    <cellStyle name="40% - Accent5 11 7 14" xfId="42344"/>
    <cellStyle name="40% - Accent5 11 7 15" xfId="42345"/>
    <cellStyle name="40% - Accent5 11 7 16" xfId="42346"/>
    <cellStyle name="40% - Accent5 11 7 2" xfId="42347"/>
    <cellStyle name="40% - Accent5 11 7 2 10" xfId="42348"/>
    <cellStyle name="40% - Accent5 11 7 2 11" xfId="42349"/>
    <cellStyle name="40% - Accent5 11 7 2 12" xfId="42350"/>
    <cellStyle name="40% - Accent5 11 7 2 13" xfId="42351"/>
    <cellStyle name="40% - Accent5 11 7 2 14" xfId="42352"/>
    <cellStyle name="40% - Accent5 11 7 2 15" xfId="42353"/>
    <cellStyle name="40% - Accent5 11 7 2 2" xfId="42354"/>
    <cellStyle name="40% - Accent5 11 7 2 2 2" xfId="42355"/>
    <cellStyle name="40% - Accent5 11 7 2 2 2 2" xfId="42356"/>
    <cellStyle name="40% - Accent5 11 7 2 2 3" xfId="42357"/>
    <cellStyle name="40% - Accent5 11 7 2 3" xfId="42358"/>
    <cellStyle name="40% - Accent5 11 7 2 3 2" xfId="42359"/>
    <cellStyle name="40% - Accent5 11 7 2 3 2 2" xfId="42360"/>
    <cellStyle name="40% - Accent5 11 7 2 3 3" xfId="42361"/>
    <cellStyle name="40% - Accent5 11 7 2 4" xfId="42362"/>
    <cellStyle name="40% - Accent5 11 7 2 4 2" xfId="42363"/>
    <cellStyle name="40% - Accent5 11 7 2 5" xfId="42364"/>
    <cellStyle name="40% - Accent5 11 7 2 6" xfId="42365"/>
    <cellStyle name="40% - Accent5 11 7 2 7" xfId="42366"/>
    <cellStyle name="40% - Accent5 11 7 2 8" xfId="42367"/>
    <cellStyle name="40% - Accent5 11 7 2 9" xfId="42368"/>
    <cellStyle name="40% - Accent5 11 7 2_PNF Disclosure Summary 063011" xfId="42369"/>
    <cellStyle name="40% - Accent5 11 7 3" xfId="42370"/>
    <cellStyle name="40% - Accent5 11 7 3 2" xfId="42371"/>
    <cellStyle name="40% - Accent5 11 7 3 2 2" xfId="42372"/>
    <cellStyle name="40% - Accent5 11 7 3 3" xfId="42373"/>
    <cellStyle name="40% - Accent5 11 7 4" xfId="42374"/>
    <cellStyle name="40% - Accent5 11 7 4 2" xfId="42375"/>
    <cellStyle name="40% - Accent5 11 7 4 2 2" xfId="42376"/>
    <cellStyle name="40% - Accent5 11 7 4 3" xfId="42377"/>
    <cellStyle name="40% - Accent5 11 7 5" xfId="42378"/>
    <cellStyle name="40% - Accent5 11 7 5 2" xfId="42379"/>
    <cellStyle name="40% - Accent5 11 7 6" xfId="42380"/>
    <cellStyle name="40% - Accent5 11 7 7" xfId="42381"/>
    <cellStyle name="40% - Accent5 11 7 8" xfId="42382"/>
    <cellStyle name="40% - Accent5 11 7 9" xfId="42383"/>
    <cellStyle name="40% - Accent5 11 7_PNF Disclosure Summary 063011" xfId="42384"/>
    <cellStyle name="40% - Accent5 11 8" xfId="42385"/>
    <cellStyle name="40% - Accent5 11 8 10" xfId="42386"/>
    <cellStyle name="40% - Accent5 11 8 11" xfId="42387"/>
    <cellStyle name="40% - Accent5 11 8 12" xfId="42388"/>
    <cellStyle name="40% - Accent5 11 8 13" xfId="42389"/>
    <cellStyle name="40% - Accent5 11 8 14" xfId="42390"/>
    <cellStyle name="40% - Accent5 11 8 15" xfId="42391"/>
    <cellStyle name="40% - Accent5 11 8 2" xfId="42392"/>
    <cellStyle name="40% - Accent5 11 8 2 2" xfId="42393"/>
    <cellStyle name="40% - Accent5 11 8 2 2 2" xfId="42394"/>
    <cellStyle name="40% - Accent5 11 8 2 3" xfId="42395"/>
    <cellStyle name="40% - Accent5 11 8 3" xfId="42396"/>
    <cellStyle name="40% - Accent5 11 8 3 2" xfId="42397"/>
    <cellStyle name="40% - Accent5 11 8 3 2 2" xfId="42398"/>
    <cellStyle name="40% - Accent5 11 8 3 3" xfId="42399"/>
    <cellStyle name="40% - Accent5 11 8 4" xfId="42400"/>
    <cellStyle name="40% - Accent5 11 8 4 2" xfId="42401"/>
    <cellStyle name="40% - Accent5 11 8 5" xfId="42402"/>
    <cellStyle name="40% - Accent5 11 8 6" xfId="42403"/>
    <cellStyle name="40% - Accent5 11 8 7" xfId="42404"/>
    <cellStyle name="40% - Accent5 11 8 8" xfId="42405"/>
    <cellStyle name="40% - Accent5 11 8 9" xfId="42406"/>
    <cellStyle name="40% - Accent5 11 8_PNF Disclosure Summary 063011" xfId="42407"/>
    <cellStyle name="40% - Accent5 11 9" xfId="42408"/>
    <cellStyle name="40% - Accent5 11 9 2" xfId="42409"/>
    <cellStyle name="40% - Accent5 11 9 2 2" xfId="42410"/>
    <cellStyle name="40% - Accent5 11 9 3" xfId="42411"/>
    <cellStyle name="40% - Accent5 11_PNF Disclosure Summary 063011" xfId="42412"/>
    <cellStyle name="40% - Accent5 12" xfId="42413"/>
    <cellStyle name="40% - Accent5 12 10" xfId="42414"/>
    <cellStyle name="40% - Accent5 12 10 2" xfId="42415"/>
    <cellStyle name="40% - Accent5 12 10 2 2" xfId="42416"/>
    <cellStyle name="40% - Accent5 12 10 3" xfId="42417"/>
    <cellStyle name="40% - Accent5 12 11" xfId="42418"/>
    <cellStyle name="40% - Accent5 12 11 2" xfId="42419"/>
    <cellStyle name="40% - Accent5 12 12" xfId="42420"/>
    <cellStyle name="40% - Accent5 12 13" xfId="42421"/>
    <cellStyle name="40% - Accent5 12 14" xfId="42422"/>
    <cellStyle name="40% - Accent5 12 15" xfId="42423"/>
    <cellStyle name="40% - Accent5 12 16" xfId="42424"/>
    <cellStyle name="40% - Accent5 12 17" xfId="42425"/>
    <cellStyle name="40% - Accent5 12 18" xfId="42426"/>
    <cellStyle name="40% - Accent5 12 19" xfId="42427"/>
    <cellStyle name="40% - Accent5 12 2" xfId="42428"/>
    <cellStyle name="40% - Accent5 12 2 10" xfId="42429"/>
    <cellStyle name="40% - Accent5 12 2 11" xfId="42430"/>
    <cellStyle name="40% - Accent5 12 2 12" xfId="42431"/>
    <cellStyle name="40% - Accent5 12 2 13" xfId="42432"/>
    <cellStyle name="40% - Accent5 12 2 14" xfId="42433"/>
    <cellStyle name="40% - Accent5 12 2 15" xfId="42434"/>
    <cellStyle name="40% - Accent5 12 2 16" xfId="42435"/>
    <cellStyle name="40% - Accent5 12 2 2" xfId="42436"/>
    <cellStyle name="40% - Accent5 12 2 2 10" xfId="42437"/>
    <cellStyle name="40% - Accent5 12 2 2 11" xfId="42438"/>
    <cellStyle name="40% - Accent5 12 2 2 12" xfId="42439"/>
    <cellStyle name="40% - Accent5 12 2 2 13" xfId="42440"/>
    <cellStyle name="40% - Accent5 12 2 2 14" xfId="42441"/>
    <cellStyle name="40% - Accent5 12 2 2 15" xfId="42442"/>
    <cellStyle name="40% - Accent5 12 2 2 2" xfId="42443"/>
    <cellStyle name="40% - Accent5 12 2 2 2 2" xfId="42444"/>
    <cellStyle name="40% - Accent5 12 2 2 2 2 2" xfId="42445"/>
    <cellStyle name="40% - Accent5 12 2 2 2 3" xfId="42446"/>
    <cellStyle name="40% - Accent5 12 2 2 3" xfId="42447"/>
    <cellStyle name="40% - Accent5 12 2 2 3 2" xfId="42448"/>
    <cellStyle name="40% - Accent5 12 2 2 3 2 2" xfId="42449"/>
    <cellStyle name="40% - Accent5 12 2 2 3 3" xfId="42450"/>
    <cellStyle name="40% - Accent5 12 2 2 4" xfId="42451"/>
    <cellStyle name="40% - Accent5 12 2 2 4 2" xfId="42452"/>
    <cellStyle name="40% - Accent5 12 2 2 5" xfId="42453"/>
    <cellStyle name="40% - Accent5 12 2 2 6" xfId="42454"/>
    <cellStyle name="40% - Accent5 12 2 2 7" xfId="42455"/>
    <cellStyle name="40% - Accent5 12 2 2 8" xfId="42456"/>
    <cellStyle name="40% - Accent5 12 2 2 9" xfId="42457"/>
    <cellStyle name="40% - Accent5 12 2 2_PNF Disclosure Summary 063011" xfId="42458"/>
    <cellStyle name="40% - Accent5 12 2 3" xfId="42459"/>
    <cellStyle name="40% - Accent5 12 2 3 2" xfId="42460"/>
    <cellStyle name="40% - Accent5 12 2 3 2 2" xfId="42461"/>
    <cellStyle name="40% - Accent5 12 2 3 3" xfId="42462"/>
    <cellStyle name="40% - Accent5 12 2 4" xfId="42463"/>
    <cellStyle name="40% - Accent5 12 2 4 2" xfId="42464"/>
    <cellStyle name="40% - Accent5 12 2 4 2 2" xfId="42465"/>
    <cellStyle name="40% - Accent5 12 2 4 3" xfId="42466"/>
    <cellStyle name="40% - Accent5 12 2 5" xfId="42467"/>
    <cellStyle name="40% - Accent5 12 2 5 2" xfId="42468"/>
    <cellStyle name="40% - Accent5 12 2 6" xfId="42469"/>
    <cellStyle name="40% - Accent5 12 2 7" xfId="42470"/>
    <cellStyle name="40% - Accent5 12 2 8" xfId="42471"/>
    <cellStyle name="40% - Accent5 12 2 9" xfId="42472"/>
    <cellStyle name="40% - Accent5 12 2_PNF Disclosure Summary 063011" xfId="42473"/>
    <cellStyle name="40% - Accent5 12 20" xfId="42474"/>
    <cellStyle name="40% - Accent5 12 21" xfId="42475"/>
    <cellStyle name="40% - Accent5 12 22" xfId="42476"/>
    <cellStyle name="40% - Accent5 12 3" xfId="42477"/>
    <cellStyle name="40% - Accent5 12 3 10" xfId="42478"/>
    <cellStyle name="40% - Accent5 12 3 11" xfId="42479"/>
    <cellStyle name="40% - Accent5 12 3 12" xfId="42480"/>
    <cellStyle name="40% - Accent5 12 3 13" xfId="42481"/>
    <cellStyle name="40% - Accent5 12 3 14" xfId="42482"/>
    <cellStyle name="40% - Accent5 12 3 15" xfId="42483"/>
    <cellStyle name="40% - Accent5 12 3 16" xfId="42484"/>
    <cellStyle name="40% - Accent5 12 3 2" xfId="42485"/>
    <cellStyle name="40% - Accent5 12 3 2 10" xfId="42486"/>
    <cellStyle name="40% - Accent5 12 3 2 11" xfId="42487"/>
    <cellStyle name="40% - Accent5 12 3 2 12" xfId="42488"/>
    <cellStyle name="40% - Accent5 12 3 2 13" xfId="42489"/>
    <cellStyle name="40% - Accent5 12 3 2 14" xfId="42490"/>
    <cellStyle name="40% - Accent5 12 3 2 15" xfId="42491"/>
    <cellStyle name="40% - Accent5 12 3 2 2" xfId="42492"/>
    <cellStyle name="40% - Accent5 12 3 2 2 2" xfId="42493"/>
    <cellStyle name="40% - Accent5 12 3 2 2 2 2" xfId="42494"/>
    <cellStyle name="40% - Accent5 12 3 2 2 3" xfId="42495"/>
    <cellStyle name="40% - Accent5 12 3 2 3" xfId="42496"/>
    <cellStyle name="40% - Accent5 12 3 2 3 2" xfId="42497"/>
    <cellStyle name="40% - Accent5 12 3 2 3 2 2" xfId="42498"/>
    <cellStyle name="40% - Accent5 12 3 2 3 3" xfId="42499"/>
    <cellStyle name="40% - Accent5 12 3 2 4" xfId="42500"/>
    <cellStyle name="40% - Accent5 12 3 2 4 2" xfId="42501"/>
    <cellStyle name="40% - Accent5 12 3 2 5" xfId="42502"/>
    <cellStyle name="40% - Accent5 12 3 2 6" xfId="42503"/>
    <cellStyle name="40% - Accent5 12 3 2 7" xfId="42504"/>
    <cellStyle name="40% - Accent5 12 3 2 8" xfId="42505"/>
    <cellStyle name="40% - Accent5 12 3 2 9" xfId="42506"/>
    <cellStyle name="40% - Accent5 12 3 2_PNF Disclosure Summary 063011" xfId="42507"/>
    <cellStyle name="40% - Accent5 12 3 3" xfId="42508"/>
    <cellStyle name="40% - Accent5 12 3 3 2" xfId="42509"/>
    <cellStyle name="40% - Accent5 12 3 3 2 2" xfId="42510"/>
    <cellStyle name="40% - Accent5 12 3 3 3" xfId="42511"/>
    <cellStyle name="40% - Accent5 12 3 4" xfId="42512"/>
    <cellStyle name="40% - Accent5 12 3 4 2" xfId="42513"/>
    <cellStyle name="40% - Accent5 12 3 4 2 2" xfId="42514"/>
    <cellStyle name="40% - Accent5 12 3 4 3" xfId="42515"/>
    <cellStyle name="40% - Accent5 12 3 5" xfId="42516"/>
    <cellStyle name="40% - Accent5 12 3 5 2" xfId="42517"/>
    <cellStyle name="40% - Accent5 12 3 6" xfId="42518"/>
    <cellStyle name="40% - Accent5 12 3 7" xfId="42519"/>
    <cellStyle name="40% - Accent5 12 3 8" xfId="42520"/>
    <cellStyle name="40% - Accent5 12 3 9" xfId="42521"/>
    <cellStyle name="40% - Accent5 12 3_PNF Disclosure Summary 063011" xfId="42522"/>
    <cellStyle name="40% - Accent5 12 4" xfId="42523"/>
    <cellStyle name="40% - Accent5 12 4 10" xfId="42524"/>
    <cellStyle name="40% - Accent5 12 4 11" xfId="42525"/>
    <cellStyle name="40% - Accent5 12 4 12" xfId="42526"/>
    <cellStyle name="40% - Accent5 12 4 13" xfId="42527"/>
    <cellStyle name="40% - Accent5 12 4 14" xfId="42528"/>
    <cellStyle name="40% - Accent5 12 4 15" xfId="42529"/>
    <cellStyle name="40% - Accent5 12 4 16" xfId="42530"/>
    <cellStyle name="40% - Accent5 12 4 2" xfId="42531"/>
    <cellStyle name="40% - Accent5 12 4 2 10" xfId="42532"/>
    <cellStyle name="40% - Accent5 12 4 2 11" xfId="42533"/>
    <cellStyle name="40% - Accent5 12 4 2 12" xfId="42534"/>
    <cellStyle name="40% - Accent5 12 4 2 13" xfId="42535"/>
    <cellStyle name="40% - Accent5 12 4 2 14" xfId="42536"/>
    <cellStyle name="40% - Accent5 12 4 2 15" xfId="42537"/>
    <cellStyle name="40% - Accent5 12 4 2 2" xfId="42538"/>
    <cellStyle name="40% - Accent5 12 4 2 2 2" xfId="42539"/>
    <cellStyle name="40% - Accent5 12 4 2 2 2 2" xfId="42540"/>
    <cellStyle name="40% - Accent5 12 4 2 2 3" xfId="42541"/>
    <cellStyle name="40% - Accent5 12 4 2 3" xfId="42542"/>
    <cellStyle name="40% - Accent5 12 4 2 3 2" xfId="42543"/>
    <cellStyle name="40% - Accent5 12 4 2 3 2 2" xfId="42544"/>
    <cellStyle name="40% - Accent5 12 4 2 3 3" xfId="42545"/>
    <cellStyle name="40% - Accent5 12 4 2 4" xfId="42546"/>
    <cellStyle name="40% - Accent5 12 4 2 4 2" xfId="42547"/>
    <cellStyle name="40% - Accent5 12 4 2 5" xfId="42548"/>
    <cellStyle name="40% - Accent5 12 4 2 6" xfId="42549"/>
    <cellStyle name="40% - Accent5 12 4 2 7" xfId="42550"/>
    <cellStyle name="40% - Accent5 12 4 2 8" xfId="42551"/>
    <cellStyle name="40% - Accent5 12 4 2 9" xfId="42552"/>
    <cellStyle name="40% - Accent5 12 4 2_PNF Disclosure Summary 063011" xfId="42553"/>
    <cellStyle name="40% - Accent5 12 4 3" xfId="42554"/>
    <cellStyle name="40% - Accent5 12 4 3 2" xfId="42555"/>
    <cellStyle name="40% - Accent5 12 4 3 2 2" xfId="42556"/>
    <cellStyle name="40% - Accent5 12 4 3 3" xfId="42557"/>
    <cellStyle name="40% - Accent5 12 4 4" xfId="42558"/>
    <cellStyle name="40% - Accent5 12 4 4 2" xfId="42559"/>
    <cellStyle name="40% - Accent5 12 4 4 2 2" xfId="42560"/>
    <cellStyle name="40% - Accent5 12 4 4 3" xfId="42561"/>
    <cellStyle name="40% - Accent5 12 4 5" xfId="42562"/>
    <cellStyle name="40% - Accent5 12 4 5 2" xfId="42563"/>
    <cellStyle name="40% - Accent5 12 4 6" xfId="42564"/>
    <cellStyle name="40% - Accent5 12 4 7" xfId="42565"/>
    <cellStyle name="40% - Accent5 12 4 8" xfId="42566"/>
    <cellStyle name="40% - Accent5 12 4 9" xfId="42567"/>
    <cellStyle name="40% - Accent5 12 4_PNF Disclosure Summary 063011" xfId="42568"/>
    <cellStyle name="40% - Accent5 12 5" xfId="42569"/>
    <cellStyle name="40% - Accent5 12 5 10" xfId="42570"/>
    <cellStyle name="40% - Accent5 12 5 11" xfId="42571"/>
    <cellStyle name="40% - Accent5 12 5 12" xfId="42572"/>
    <cellStyle name="40% - Accent5 12 5 13" xfId="42573"/>
    <cellStyle name="40% - Accent5 12 5 14" xfId="42574"/>
    <cellStyle name="40% - Accent5 12 5 15" xfId="42575"/>
    <cellStyle name="40% - Accent5 12 5 16" xfId="42576"/>
    <cellStyle name="40% - Accent5 12 5 2" xfId="42577"/>
    <cellStyle name="40% - Accent5 12 5 2 10" xfId="42578"/>
    <cellStyle name="40% - Accent5 12 5 2 11" xfId="42579"/>
    <cellStyle name="40% - Accent5 12 5 2 12" xfId="42580"/>
    <cellStyle name="40% - Accent5 12 5 2 13" xfId="42581"/>
    <cellStyle name="40% - Accent5 12 5 2 14" xfId="42582"/>
    <cellStyle name="40% - Accent5 12 5 2 15" xfId="42583"/>
    <cellStyle name="40% - Accent5 12 5 2 2" xfId="42584"/>
    <cellStyle name="40% - Accent5 12 5 2 2 2" xfId="42585"/>
    <cellStyle name="40% - Accent5 12 5 2 2 2 2" xfId="42586"/>
    <cellStyle name="40% - Accent5 12 5 2 2 3" xfId="42587"/>
    <cellStyle name="40% - Accent5 12 5 2 3" xfId="42588"/>
    <cellStyle name="40% - Accent5 12 5 2 3 2" xfId="42589"/>
    <cellStyle name="40% - Accent5 12 5 2 3 2 2" xfId="42590"/>
    <cellStyle name="40% - Accent5 12 5 2 3 3" xfId="42591"/>
    <cellStyle name="40% - Accent5 12 5 2 4" xfId="42592"/>
    <cellStyle name="40% - Accent5 12 5 2 4 2" xfId="42593"/>
    <cellStyle name="40% - Accent5 12 5 2 5" xfId="42594"/>
    <cellStyle name="40% - Accent5 12 5 2 6" xfId="42595"/>
    <cellStyle name="40% - Accent5 12 5 2 7" xfId="42596"/>
    <cellStyle name="40% - Accent5 12 5 2 8" xfId="42597"/>
    <cellStyle name="40% - Accent5 12 5 2 9" xfId="42598"/>
    <cellStyle name="40% - Accent5 12 5 2_PNF Disclosure Summary 063011" xfId="42599"/>
    <cellStyle name="40% - Accent5 12 5 3" xfId="42600"/>
    <cellStyle name="40% - Accent5 12 5 3 2" xfId="42601"/>
    <cellStyle name="40% - Accent5 12 5 3 2 2" xfId="42602"/>
    <cellStyle name="40% - Accent5 12 5 3 3" xfId="42603"/>
    <cellStyle name="40% - Accent5 12 5 4" xfId="42604"/>
    <cellStyle name="40% - Accent5 12 5 4 2" xfId="42605"/>
    <cellStyle name="40% - Accent5 12 5 4 2 2" xfId="42606"/>
    <cellStyle name="40% - Accent5 12 5 4 3" xfId="42607"/>
    <cellStyle name="40% - Accent5 12 5 5" xfId="42608"/>
    <cellStyle name="40% - Accent5 12 5 5 2" xfId="42609"/>
    <cellStyle name="40% - Accent5 12 5 6" xfId="42610"/>
    <cellStyle name="40% - Accent5 12 5 7" xfId="42611"/>
    <cellStyle name="40% - Accent5 12 5 8" xfId="42612"/>
    <cellStyle name="40% - Accent5 12 5 9" xfId="42613"/>
    <cellStyle name="40% - Accent5 12 5_PNF Disclosure Summary 063011" xfId="42614"/>
    <cellStyle name="40% - Accent5 12 6" xfId="42615"/>
    <cellStyle name="40% - Accent5 12 6 10" xfId="42616"/>
    <cellStyle name="40% - Accent5 12 6 11" xfId="42617"/>
    <cellStyle name="40% - Accent5 12 6 12" xfId="42618"/>
    <cellStyle name="40% - Accent5 12 6 13" xfId="42619"/>
    <cellStyle name="40% - Accent5 12 6 14" xfId="42620"/>
    <cellStyle name="40% - Accent5 12 6 15" xfId="42621"/>
    <cellStyle name="40% - Accent5 12 6 16" xfId="42622"/>
    <cellStyle name="40% - Accent5 12 6 2" xfId="42623"/>
    <cellStyle name="40% - Accent5 12 6 2 10" xfId="42624"/>
    <cellStyle name="40% - Accent5 12 6 2 11" xfId="42625"/>
    <cellStyle name="40% - Accent5 12 6 2 12" xfId="42626"/>
    <cellStyle name="40% - Accent5 12 6 2 13" xfId="42627"/>
    <cellStyle name="40% - Accent5 12 6 2 14" xfId="42628"/>
    <cellStyle name="40% - Accent5 12 6 2 15" xfId="42629"/>
    <cellStyle name="40% - Accent5 12 6 2 2" xfId="42630"/>
    <cellStyle name="40% - Accent5 12 6 2 2 2" xfId="42631"/>
    <cellStyle name="40% - Accent5 12 6 2 2 2 2" xfId="42632"/>
    <cellStyle name="40% - Accent5 12 6 2 2 3" xfId="42633"/>
    <cellStyle name="40% - Accent5 12 6 2 3" xfId="42634"/>
    <cellStyle name="40% - Accent5 12 6 2 3 2" xfId="42635"/>
    <cellStyle name="40% - Accent5 12 6 2 3 2 2" xfId="42636"/>
    <cellStyle name="40% - Accent5 12 6 2 3 3" xfId="42637"/>
    <cellStyle name="40% - Accent5 12 6 2 4" xfId="42638"/>
    <cellStyle name="40% - Accent5 12 6 2 4 2" xfId="42639"/>
    <cellStyle name="40% - Accent5 12 6 2 5" xfId="42640"/>
    <cellStyle name="40% - Accent5 12 6 2 6" xfId="42641"/>
    <cellStyle name="40% - Accent5 12 6 2 7" xfId="42642"/>
    <cellStyle name="40% - Accent5 12 6 2 8" xfId="42643"/>
    <cellStyle name="40% - Accent5 12 6 2 9" xfId="42644"/>
    <cellStyle name="40% - Accent5 12 6 2_PNF Disclosure Summary 063011" xfId="42645"/>
    <cellStyle name="40% - Accent5 12 6 3" xfId="42646"/>
    <cellStyle name="40% - Accent5 12 6 3 2" xfId="42647"/>
    <cellStyle name="40% - Accent5 12 6 3 2 2" xfId="42648"/>
    <cellStyle name="40% - Accent5 12 6 3 3" xfId="42649"/>
    <cellStyle name="40% - Accent5 12 6 4" xfId="42650"/>
    <cellStyle name="40% - Accent5 12 6 4 2" xfId="42651"/>
    <cellStyle name="40% - Accent5 12 6 4 2 2" xfId="42652"/>
    <cellStyle name="40% - Accent5 12 6 4 3" xfId="42653"/>
    <cellStyle name="40% - Accent5 12 6 5" xfId="42654"/>
    <cellStyle name="40% - Accent5 12 6 5 2" xfId="42655"/>
    <cellStyle name="40% - Accent5 12 6 6" xfId="42656"/>
    <cellStyle name="40% - Accent5 12 6 7" xfId="42657"/>
    <cellStyle name="40% - Accent5 12 6 8" xfId="42658"/>
    <cellStyle name="40% - Accent5 12 6 9" xfId="42659"/>
    <cellStyle name="40% - Accent5 12 6_PNF Disclosure Summary 063011" xfId="42660"/>
    <cellStyle name="40% - Accent5 12 7" xfId="42661"/>
    <cellStyle name="40% - Accent5 12 7 10" xfId="42662"/>
    <cellStyle name="40% - Accent5 12 7 11" xfId="42663"/>
    <cellStyle name="40% - Accent5 12 7 12" xfId="42664"/>
    <cellStyle name="40% - Accent5 12 7 13" xfId="42665"/>
    <cellStyle name="40% - Accent5 12 7 14" xfId="42666"/>
    <cellStyle name="40% - Accent5 12 7 15" xfId="42667"/>
    <cellStyle name="40% - Accent5 12 7 16" xfId="42668"/>
    <cellStyle name="40% - Accent5 12 7 2" xfId="42669"/>
    <cellStyle name="40% - Accent5 12 7 2 10" xfId="42670"/>
    <cellStyle name="40% - Accent5 12 7 2 11" xfId="42671"/>
    <cellStyle name="40% - Accent5 12 7 2 12" xfId="42672"/>
    <cellStyle name="40% - Accent5 12 7 2 13" xfId="42673"/>
    <cellStyle name="40% - Accent5 12 7 2 14" xfId="42674"/>
    <cellStyle name="40% - Accent5 12 7 2 15" xfId="42675"/>
    <cellStyle name="40% - Accent5 12 7 2 2" xfId="42676"/>
    <cellStyle name="40% - Accent5 12 7 2 2 2" xfId="42677"/>
    <cellStyle name="40% - Accent5 12 7 2 2 2 2" xfId="42678"/>
    <cellStyle name="40% - Accent5 12 7 2 2 3" xfId="42679"/>
    <cellStyle name="40% - Accent5 12 7 2 3" xfId="42680"/>
    <cellStyle name="40% - Accent5 12 7 2 3 2" xfId="42681"/>
    <cellStyle name="40% - Accent5 12 7 2 3 2 2" xfId="42682"/>
    <cellStyle name="40% - Accent5 12 7 2 3 3" xfId="42683"/>
    <cellStyle name="40% - Accent5 12 7 2 4" xfId="42684"/>
    <cellStyle name="40% - Accent5 12 7 2 4 2" xfId="42685"/>
    <cellStyle name="40% - Accent5 12 7 2 5" xfId="42686"/>
    <cellStyle name="40% - Accent5 12 7 2 6" xfId="42687"/>
    <cellStyle name="40% - Accent5 12 7 2 7" xfId="42688"/>
    <cellStyle name="40% - Accent5 12 7 2 8" xfId="42689"/>
    <cellStyle name="40% - Accent5 12 7 2 9" xfId="42690"/>
    <cellStyle name="40% - Accent5 12 7 2_PNF Disclosure Summary 063011" xfId="42691"/>
    <cellStyle name="40% - Accent5 12 7 3" xfId="42692"/>
    <cellStyle name="40% - Accent5 12 7 3 2" xfId="42693"/>
    <cellStyle name="40% - Accent5 12 7 3 2 2" xfId="42694"/>
    <cellStyle name="40% - Accent5 12 7 3 3" xfId="42695"/>
    <cellStyle name="40% - Accent5 12 7 4" xfId="42696"/>
    <cellStyle name="40% - Accent5 12 7 4 2" xfId="42697"/>
    <cellStyle name="40% - Accent5 12 7 4 2 2" xfId="42698"/>
    <cellStyle name="40% - Accent5 12 7 4 3" xfId="42699"/>
    <cellStyle name="40% - Accent5 12 7 5" xfId="42700"/>
    <cellStyle name="40% - Accent5 12 7 5 2" xfId="42701"/>
    <cellStyle name="40% - Accent5 12 7 6" xfId="42702"/>
    <cellStyle name="40% - Accent5 12 7 7" xfId="42703"/>
    <cellStyle name="40% - Accent5 12 7 8" xfId="42704"/>
    <cellStyle name="40% - Accent5 12 7 9" xfId="42705"/>
    <cellStyle name="40% - Accent5 12 7_PNF Disclosure Summary 063011" xfId="42706"/>
    <cellStyle name="40% - Accent5 12 8" xfId="42707"/>
    <cellStyle name="40% - Accent5 12 8 10" xfId="42708"/>
    <cellStyle name="40% - Accent5 12 8 11" xfId="42709"/>
    <cellStyle name="40% - Accent5 12 8 12" xfId="42710"/>
    <cellStyle name="40% - Accent5 12 8 13" xfId="42711"/>
    <cellStyle name="40% - Accent5 12 8 14" xfId="42712"/>
    <cellStyle name="40% - Accent5 12 8 15" xfId="42713"/>
    <cellStyle name="40% - Accent5 12 8 2" xfId="42714"/>
    <cellStyle name="40% - Accent5 12 8 2 2" xfId="42715"/>
    <cellStyle name="40% - Accent5 12 8 2 2 2" xfId="42716"/>
    <cellStyle name="40% - Accent5 12 8 2 3" xfId="42717"/>
    <cellStyle name="40% - Accent5 12 8 3" xfId="42718"/>
    <cellStyle name="40% - Accent5 12 8 3 2" xfId="42719"/>
    <cellStyle name="40% - Accent5 12 8 3 2 2" xfId="42720"/>
    <cellStyle name="40% - Accent5 12 8 3 3" xfId="42721"/>
    <cellStyle name="40% - Accent5 12 8 4" xfId="42722"/>
    <cellStyle name="40% - Accent5 12 8 4 2" xfId="42723"/>
    <cellStyle name="40% - Accent5 12 8 5" xfId="42724"/>
    <cellStyle name="40% - Accent5 12 8 6" xfId="42725"/>
    <cellStyle name="40% - Accent5 12 8 7" xfId="42726"/>
    <cellStyle name="40% - Accent5 12 8 8" xfId="42727"/>
    <cellStyle name="40% - Accent5 12 8 9" xfId="42728"/>
    <cellStyle name="40% - Accent5 12 8_PNF Disclosure Summary 063011" xfId="42729"/>
    <cellStyle name="40% - Accent5 12 9" xfId="42730"/>
    <cellStyle name="40% - Accent5 12 9 2" xfId="42731"/>
    <cellStyle name="40% - Accent5 12 9 2 2" xfId="42732"/>
    <cellStyle name="40% - Accent5 12 9 3" xfId="42733"/>
    <cellStyle name="40% - Accent5 12_PNF Disclosure Summary 063011" xfId="42734"/>
    <cellStyle name="40% - Accent5 13" xfId="42735"/>
    <cellStyle name="40% - Accent5 13 10" xfId="42736"/>
    <cellStyle name="40% - Accent5 13 10 2" xfId="42737"/>
    <cellStyle name="40% - Accent5 13 10 2 2" xfId="42738"/>
    <cellStyle name="40% - Accent5 13 10 3" xfId="42739"/>
    <cellStyle name="40% - Accent5 13 11" xfId="42740"/>
    <cellStyle name="40% - Accent5 13 11 2" xfId="42741"/>
    <cellStyle name="40% - Accent5 13 12" xfId="42742"/>
    <cellStyle name="40% - Accent5 13 13" xfId="42743"/>
    <cellStyle name="40% - Accent5 13 14" xfId="42744"/>
    <cellStyle name="40% - Accent5 13 15" xfId="42745"/>
    <cellStyle name="40% - Accent5 13 16" xfId="42746"/>
    <cellStyle name="40% - Accent5 13 17" xfId="42747"/>
    <cellStyle name="40% - Accent5 13 18" xfId="42748"/>
    <cellStyle name="40% - Accent5 13 19" xfId="42749"/>
    <cellStyle name="40% - Accent5 13 2" xfId="42750"/>
    <cellStyle name="40% - Accent5 13 2 10" xfId="42751"/>
    <cellStyle name="40% - Accent5 13 2 11" xfId="42752"/>
    <cellStyle name="40% - Accent5 13 2 12" xfId="42753"/>
    <cellStyle name="40% - Accent5 13 2 13" xfId="42754"/>
    <cellStyle name="40% - Accent5 13 2 14" xfId="42755"/>
    <cellStyle name="40% - Accent5 13 2 15" xfId="42756"/>
    <cellStyle name="40% - Accent5 13 2 16" xfId="42757"/>
    <cellStyle name="40% - Accent5 13 2 2" xfId="42758"/>
    <cellStyle name="40% - Accent5 13 2 2 10" xfId="42759"/>
    <cellStyle name="40% - Accent5 13 2 2 11" xfId="42760"/>
    <cellStyle name="40% - Accent5 13 2 2 12" xfId="42761"/>
    <cellStyle name="40% - Accent5 13 2 2 13" xfId="42762"/>
    <cellStyle name="40% - Accent5 13 2 2 14" xfId="42763"/>
    <cellStyle name="40% - Accent5 13 2 2 15" xfId="42764"/>
    <cellStyle name="40% - Accent5 13 2 2 2" xfId="42765"/>
    <cellStyle name="40% - Accent5 13 2 2 2 2" xfId="42766"/>
    <cellStyle name="40% - Accent5 13 2 2 2 2 2" xfId="42767"/>
    <cellStyle name="40% - Accent5 13 2 2 2 3" xfId="42768"/>
    <cellStyle name="40% - Accent5 13 2 2 3" xfId="42769"/>
    <cellStyle name="40% - Accent5 13 2 2 3 2" xfId="42770"/>
    <cellStyle name="40% - Accent5 13 2 2 3 2 2" xfId="42771"/>
    <cellStyle name="40% - Accent5 13 2 2 3 3" xfId="42772"/>
    <cellStyle name="40% - Accent5 13 2 2 4" xfId="42773"/>
    <cellStyle name="40% - Accent5 13 2 2 4 2" xfId="42774"/>
    <cellStyle name="40% - Accent5 13 2 2 5" xfId="42775"/>
    <cellStyle name="40% - Accent5 13 2 2 6" xfId="42776"/>
    <cellStyle name="40% - Accent5 13 2 2 7" xfId="42777"/>
    <cellStyle name="40% - Accent5 13 2 2 8" xfId="42778"/>
    <cellStyle name="40% - Accent5 13 2 2 9" xfId="42779"/>
    <cellStyle name="40% - Accent5 13 2 2_PNF Disclosure Summary 063011" xfId="42780"/>
    <cellStyle name="40% - Accent5 13 2 3" xfId="42781"/>
    <cellStyle name="40% - Accent5 13 2 3 2" xfId="42782"/>
    <cellStyle name="40% - Accent5 13 2 3 2 2" xfId="42783"/>
    <cellStyle name="40% - Accent5 13 2 3 3" xfId="42784"/>
    <cellStyle name="40% - Accent5 13 2 4" xfId="42785"/>
    <cellStyle name="40% - Accent5 13 2 4 2" xfId="42786"/>
    <cellStyle name="40% - Accent5 13 2 4 2 2" xfId="42787"/>
    <cellStyle name="40% - Accent5 13 2 4 3" xfId="42788"/>
    <cellStyle name="40% - Accent5 13 2 5" xfId="42789"/>
    <cellStyle name="40% - Accent5 13 2 5 2" xfId="42790"/>
    <cellStyle name="40% - Accent5 13 2 6" xfId="42791"/>
    <cellStyle name="40% - Accent5 13 2 7" xfId="42792"/>
    <cellStyle name="40% - Accent5 13 2 8" xfId="42793"/>
    <cellStyle name="40% - Accent5 13 2 9" xfId="42794"/>
    <cellStyle name="40% - Accent5 13 2_PNF Disclosure Summary 063011" xfId="42795"/>
    <cellStyle name="40% - Accent5 13 20" xfId="42796"/>
    <cellStyle name="40% - Accent5 13 21" xfId="42797"/>
    <cellStyle name="40% - Accent5 13 22" xfId="42798"/>
    <cellStyle name="40% - Accent5 13 3" xfId="42799"/>
    <cellStyle name="40% - Accent5 13 3 10" xfId="42800"/>
    <cellStyle name="40% - Accent5 13 3 11" xfId="42801"/>
    <cellStyle name="40% - Accent5 13 3 12" xfId="42802"/>
    <cellStyle name="40% - Accent5 13 3 13" xfId="42803"/>
    <cellStyle name="40% - Accent5 13 3 14" xfId="42804"/>
    <cellStyle name="40% - Accent5 13 3 15" xfId="42805"/>
    <cellStyle name="40% - Accent5 13 3 16" xfId="42806"/>
    <cellStyle name="40% - Accent5 13 3 2" xfId="42807"/>
    <cellStyle name="40% - Accent5 13 3 2 10" xfId="42808"/>
    <cellStyle name="40% - Accent5 13 3 2 11" xfId="42809"/>
    <cellStyle name="40% - Accent5 13 3 2 12" xfId="42810"/>
    <cellStyle name="40% - Accent5 13 3 2 13" xfId="42811"/>
    <cellStyle name="40% - Accent5 13 3 2 14" xfId="42812"/>
    <cellStyle name="40% - Accent5 13 3 2 15" xfId="42813"/>
    <cellStyle name="40% - Accent5 13 3 2 2" xfId="42814"/>
    <cellStyle name="40% - Accent5 13 3 2 2 2" xfId="42815"/>
    <cellStyle name="40% - Accent5 13 3 2 2 2 2" xfId="42816"/>
    <cellStyle name="40% - Accent5 13 3 2 2 3" xfId="42817"/>
    <cellStyle name="40% - Accent5 13 3 2 3" xfId="42818"/>
    <cellStyle name="40% - Accent5 13 3 2 3 2" xfId="42819"/>
    <cellStyle name="40% - Accent5 13 3 2 3 2 2" xfId="42820"/>
    <cellStyle name="40% - Accent5 13 3 2 3 3" xfId="42821"/>
    <cellStyle name="40% - Accent5 13 3 2 4" xfId="42822"/>
    <cellStyle name="40% - Accent5 13 3 2 4 2" xfId="42823"/>
    <cellStyle name="40% - Accent5 13 3 2 5" xfId="42824"/>
    <cellStyle name="40% - Accent5 13 3 2 6" xfId="42825"/>
    <cellStyle name="40% - Accent5 13 3 2 7" xfId="42826"/>
    <cellStyle name="40% - Accent5 13 3 2 8" xfId="42827"/>
    <cellStyle name="40% - Accent5 13 3 2 9" xfId="42828"/>
    <cellStyle name="40% - Accent5 13 3 2_PNF Disclosure Summary 063011" xfId="42829"/>
    <cellStyle name="40% - Accent5 13 3 3" xfId="42830"/>
    <cellStyle name="40% - Accent5 13 3 3 2" xfId="42831"/>
    <cellStyle name="40% - Accent5 13 3 3 2 2" xfId="42832"/>
    <cellStyle name="40% - Accent5 13 3 3 3" xfId="42833"/>
    <cellStyle name="40% - Accent5 13 3 4" xfId="42834"/>
    <cellStyle name="40% - Accent5 13 3 4 2" xfId="42835"/>
    <cellStyle name="40% - Accent5 13 3 4 2 2" xfId="42836"/>
    <cellStyle name="40% - Accent5 13 3 4 3" xfId="42837"/>
    <cellStyle name="40% - Accent5 13 3 5" xfId="42838"/>
    <cellStyle name="40% - Accent5 13 3 5 2" xfId="42839"/>
    <cellStyle name="40% - Accent5 13 3 6" xfId="42840"/>
    <cellStyle name="40% - Accent5 13 3 7" xfId="42841"/>
    <cellStyle name="40% - Accent5 13 3 8" xfId="42842"/>
    <cellStyle name="40% - Accent5 13 3 9" xfId="42843"/>
    <cellStyle name="40% - Accent5 13 3_PNF Disclosure Summary 063011" xfId="42844"/>
    <cellStyle name="40% - Accent5 13 4" xfId="42845"/>
    <cellStyle name="40% - Accent5 13 4 10" xfId="42846"/>
    <cellStyle name="40% - Accent5 13 4 11" xfId="42847"/>
    <cellStyle name="40% - Accent5 13 4 12" xfId="42848"/>
    <cellStyle name="40% - Accent5 13 4 13" xfId="42849"/>
    <cellStyle name="40% - Accent5 13 4 14" xfId="42850"/>
    <cellStyle name="40% - Accent5 13 4 15" xfId="42851"/>
    <cellStyle name="40% - Accent5 13 4 16" xfId="42852"/>
    <cellStyle name="40% - Accent5 13 4 2" xfId="42853"/>
    <cellStyle name="40% - Accent5 13 4 2 10" xfId="42854"/>
    <cellStyle name="40% - Accent5 13 4 2 11" xfId="42855"/>
    <cellStyle name="40% - Accent5 13 4 2 12" xfId="42856"/>
    <cellStyle name="40% - Accent5 13 4 2 13" xfId="42857"/>
    <cellStyle name="40% - Accent5 13 4 2 14" xfId="42858"/>
    <cellStyle name="40% - Accent5 13 4 2 15" xfId="42859"/>
    <cellStyle name="40% - Accent5 13 4 2 2" xfId="42860"/>
    <cellStyle name="40% - Accent5 13 4 2 2 2" xfId="42861"/>
    <cellStyle name="40% - Accent5 13 4 2 2 2 2" xfId="42862"/>
    <cellStyle name="40% - Accent5 13 4 2 2 3" xfId="42863"/>
    <cellStyle name="40% - Accent5 13 4 2 3" xfId="42864"/>
    <cellStyle name="40% - Accent5 13 4 2 3 2" xfId="42865"/>
    <cellStyle name="40% - Accent5 13 4 2 3 2 2" xfId="42866"/>
    <cellStyle name="40% - Accent5 13 4 2 3 3" xfId="42867"/>
    <cellStyle name="40% - Accent5 13 4 2 4" xfId="42868"/>
    <cellStyle name="40% - Accent5 13 4 2 4 2" xfId="42869"/>
    <cellStyle name="40% - Accent5 13 4 2 5" xfId="42870"/>
    <cellStyle name="40% - Accent5 13 4 2 6" xfId="42871"/>
    <cellStyle name="40% - Accent5 13 4 2 7" xfId="42872"/>
    <cellStyle name="40% - Accent5 13 4 2 8" xfId="42873"/>
    <cellStyle name="40% - Accent5 13 4 2 9" xfId="42874"/>
    <cellStyle name="40% - Accent5 13 4 2_PNF Disclosure Summary 063011" xfId="42875"/>
    <cellStyle name="40% - Accent5 13 4 3" xfId="42876"/>
    <cellStyle name="40% - Accent5 13 4 3 2" xfId="42877"/>
    <cellStyle name="40% - Accent5 13 4 3 2 2" xfId="42878"/>
    <cellStyle name="40% - Accent5 13 4 3 3" xfId="42879"/>
    <cellStyle name="40% - Accent5 13 4 4" xfId="42880"/>
    <cellStyle name="40% - Accent5 13 4 4 2" xfId="42881"/>
    <cellStyle name="40% - Accent5 13 4 4 2 2" xfId="42882"/>
    <cellStyle name="40% - Accent5 13 4 4 3" xfId="42883"/>
    <cellStyle name="40% - Accent5 13 4 5" xfId="42884"/>
    <cellStyle name="40% - Accent5 13 4 5 2" xfId="42885"/>
    <cellStyle name="40% - Accent5 13 4 6" xfId="42886"/>
    <cellStyle name="40% - Accent5 13 4 7" xfId="42887"/>
    <cellStyle name="40% - Accent5 13 4 8" xfId="42888"/>
    <cellStyle name="40% - Accent5 13 4 9" xfId="42889"/>
    <cellStyle name="40% - Accent5 13 4_PNF Disclosure Summary 063011" xfId="42890"/>
    <cellStyle name="40% - Accent5 13 5" xfId="42891"/>
    <cellStyle name="40% - Accent5 13 5 10" xfId="42892"/>
    <cellStyle name="40% - Accent5 13 5 11" xfId="42893"/>
    <cellStyle name="40% - Accent5 13 5 12" xfId="42894"/>
    <cellStyle name="40% - Accent5 13 5 13" xfId="42895"/>
    <cellStyle name="40% - Accent5 13 5 14" xfId="42896"/>
    <cellStyle name="40% - Accent5 13 5 15" xfId="42897"/>
    <cellStyle name="40% - Accent5 13 5 16" xfId="42898"/>
    <cellStyle name="40% - Accent5 13 5 2" xfId="42899"/>
    <cellStyle name="40% - Accent5 13 5 2 10" xfId="42900"/>
    <cellStyle name="40% - Accent5 13 5 2 11" xfId="42901"/>
    <cellStyle name="40% - Accent5 13 5 2 12" xfId="42902"/>
    <cellStyle name="40% - Accent5 13 5 2 13" xfId="42903"/>
    <cellStyle name="40% - Accent5 13 5 2 14" xfId="42904"/>
    <cellStyle name="40% - Accent5 13 5 2 15" xfId="42905"/>
    <cellStyle name="40% - Accent5 13 5 2 2" xfId="42906"/>
    <cellStyle name="40% - Accent5 13 5 2 2 2" xfId="42907"/>
    <cellStyle name="40% - Accent5 13 5 2 2 2 2" xfId="42908"/>
    <cellStyle name="40% - Accent5 13 5 2 2 3" xfId="42909"/>
    <cellStyle name="40% - Accent5 13 5 2 3" xfId="42910"/>
    <cellStyle name="40% - Accent5 13 5 2 3 2" xfId="42911"/>
    <cellStyle name="40% - Accent5 13 5 2 3 2 2" xfId="42912"/>
    <cellStyle name="40% - Accent5 13 5 2 3 3" xfId="42913"/>
    <cellStyle name="40% - Accent5 13 5 2 4" xfId="42914"/>
    <cellStyle name="40% - Accent5 13 5 2 4 2" xfId="42915"/>
    <cellStyle name="40% - Accent5 13 5 2 5" xfId="42916"/>
    <cellStyle name="40% - Accent5 13 5 2 6" xfId="42917"/>
    <cellStyle name="40% - Accent5 13 5 2 7" xfId="42918"/>
    <cellStyle name="40% - Accent5 13 5 2 8" xfId="42919"/>
    <cellStyle name="40% - Accent5 13 5 2 9" xfId="42920"/>
    <cellStyle name="40% - Accent5 13 5 2_PNF Disclosure Summary 063011" xfId="42921"/>
    <cellStyle name="40% - Accent5 13 5 3" xfId="42922"/>
    <cellStyle name="40% - Accent5 13 5 3 2" xfId="42923"/>
    <cellStyle name="40% - Accent5 13 5 3 2 2" xfId="42924"/>
    <cellStyle name="40% - Accent5 13 5 3 3" xfId="42925"/>
    <cellStyle name="40% - Accent5 13 5 4" xfId="42926"/>
    <cellStyle name="40% - Accent5 13 5 4 2" xfId="42927"/>
    <cellStyle name="40% - Accent5 13 5 4 2 2" xfId="42928"/>
    <cellStyle name="40% - Accent5 13 5 4 3" xfId="42929"/>
    <cellStyle name="40% - Accent5 13 5 5" xfId="42930"/>
    <cellStyle name="40% - Accent5 13 5 5 2" xfId="42931"/>
    <cellStyle name="40% - Accent5 13 5 6" xfId="42932"/>
    <cellStyle name="40% - Accent5 13 5 7" xfId="42933"/>
    <cellStyle name="40% - Accent5 13 5 8" xfId="42934"/>
    <cellStyle name="40% - Accent5 13 5 9" xfId="42935"/>
    <cellStyle name="40% - Accent5 13 5_PNF Disclosure Summary 063011" xfId="42936"/>
    <cellStyle name="40% - Accent5 13 6" xfId="42937"/>
    <cellStyle name="40% - Accent5 13 6 10" xfId="42938"/>
    <cellStyle name="40% - Accent5 13 6 11" xfId="42939"/>
    <cellStyle name="40% - Accent5 13 6 12" xfId="42940"/>
    <cellStyle name="40% - Accent5 13 6 13" xfId="42941"/>
    <cellStyle name="40% - Accent5 13 6 14" xfId="42942"/>
    <cellStyle name="40% - Accent5 13 6 15" xfId="42943"/>
    <cellStyle name="40% - Accent5 13 6 16" xfId="42944"/>
    <cellStyle name="40% - Accent5 13 6 2" xfId="42945"/>
    <cellStyle name="40% - Accent5 13 6 2 10" xfId="42946"/>
    <cellStyle name="40% - Accent5 13 6 2 11" xfId="42947"/>
    <cellStyle name="40% - Accent5 13 6 2 12" xfId="42948"/>
    <cellStyle name="40% - Accent5 13 6 2 13" xfId="42949"/>
    <cellStyle name="40% - Accent5 13 6 2 14" xfId="42950"/>
    <cellStyle name="40% - Accent5 13 6 2 15" xfId="42951"/>
    <cellStyle name="40% - Accent5 13 6 2 2" xfId="42952"/>
    <cellStyle name="40% - Accent5 13 6 2 2 2" xfId="42953"/>
    <cellStyle name="40% - Accent5 13 6 2 2 2 2" xfId="42954"/>
    <cellStyle name="40% - Accent5 13 6 2 2 3" xfId="42955"/>
    <cellStyle name="40% - Accent5 13 6 2 3" xfId="42956"/>
    <cellStyle name="40% - Accent5 13 6 2 3 2" xfId="42957"/>
    <cellStyle name="40% - Accent5 13 6 2 3 2 2" xfId="42958"/>
    <cellStyle name="40% - Accent5 13 6 2 3 3" xfId="42959"/>
    <cellStyle name="40% - Accent5 13 6 2 4" xfId="42960"/>
    <cellStyle name="40% - Accent5 13 6 2 4 2" xfId="42961"/>
    <cellStyle name="40% - Accent5 13 6 2 5" xfId="42962"/>
    <cellStyle name="40% - Accent5 13 6 2 6" xfId="42963"/>
    <cellStyle name="40% - Accent5 13 6 2 7" xfId="42964"/>
    <cellStyle name="40% - Accent5 13 6 2 8" xfId="42965"/>
    <cellStyle name="40% - Accent5 13 6 2 9" xfId="42966"/>
    <cellStyle name="40% - Accent5 13 6 2_PNF Disclosure Summary 063011" xfId="42967"/>
    <cellStyle name="40% - Accent5 13 6 3" xfId="42968"/>
    <cellStyle name="40% - Accent5 13 6 3 2" xfId="42969"/>
    <cellStyle name="40% - Accent5 13 6 3 2 2" xfId="42970"/>
    <cellStyle name="40% - Accent5 13 6 3 3" xfId="42971"/>
    <cellStyle name="40% - Accent5 13 6 4" xfId="42972"/>
    <cellStyle name="40% - Accent5 13 6 4 2" xfId="42973"/>
    <cellStyle name="40% - Accent5 13 6 4 2 2" xfId="42974"/>
    <cellStyle name="40% - Accent5 13 6 4 3" xfId="42975"/>
    <cellStyle name="40% - Accent5 13 6 5" xfId="42976"/>
    <cellStyle name="40% - Accent5 13 6 5 2" xfId="42977"/>
    <cellStyle name="40% - Accent5 13 6 6" xfId="42978"/>
    <cellStyle name="40% - Accent5 13 6 7" xfId="42979"/>
    <cellStyle name="40% - Accent5 13 6 8" xfId="42980"/>
    <cellStyle name="40% - Accent5 13 6 9" xfId="42981"/>
    <cellStyle name="40% - Accent5 13 6_PNF Disclosure Summary 063011" xfId="42982"/>
    <cellStyle name="40% - Accent5 13 7" xfId="42983"/>
    <cellStyle name="40% - Accent5 13 7 10" xfId="42984"/>
    <cellStyle name="40% - Accent5 13 7 11" xfId="42985"/>
    <cellStyle name="40% - Accent5 13 7 12" xfId="42986"/>
    <cellStyle name="40% - Accent5 13 7 13" xfId="42987"/>
    <cellStyle name="40% - Accent5 13 7 14" xfId="42988"/>
    <cellStyle name="40% - Accent5 13 7 15" xfId="42989"/>
    <cellStyle name="40% - Accent5 13 7 16" xfId="42990"/>
    <cellStyle name="40% - Accent5 13 7 2" xfId="42991"/>
    <cellStyle name="40% - Accent5 13 7 2 10" xfId="42992"/>
    <cellStyle name="40% - Accent5 13 7 2 11" xfId="42993"/>
    <cellStyle name="40% - Accent5 13 7 2 12" xfId="42994"/>
    <cellStyle name="40% - Accent5 13 7 2 13" xfId="42995"/>
    <cellStyle name="40% - Accent5 13 7 2 14" xfId="42996"/>
    <cellStyle name="40% - Accent5 13 7 2 15" xfId="42997"/>
    <cellStyle name="40% - Accent5 13 7 2 2" xfId="42998"/>
    <cellStyle name="40% - Accent5 13 7 2 2 2" xfId="42999"/>
    <cellStyle name="40% - Accent5 13 7 2 2 2 2" xfId="43000"/>
    <cellStyle name="40% - Accent5 13 7 2 2 3" xfId="43001"/>
    <cellStyle name="40% - Accent5 13 7 2 3" xfId="43002"/>
    <cellStyle name="40% - Accent5 13 7 2 3 2" xfId="43003"/>
    <cellStyle name="40% - Accent5 13 7 2 3 2 2" xfId="43004"/>
    <cellStyle name="40% - Accent5 13 7 2 3 3" xfId="43005"/>
    <cellStyle name="40% - Accent5 13 7 2 4" xfId="43006"/>
    <cellStyle name="40% - Accent5 13 7 2 4 2" xfId="43007"/>
    <cellStyle name="40% - Accent5 13 7 2 5" xfId="43008"/>
    <cellStyle name="40% - Accent5 13 7 2 6" xfId="43009"/>
    <cellStyle name="40% - Accent5 13 7 2 7" xfId="43010"/>
    <cellStyle name="40% - Accent5 13 7 2 8" xfId="43011"/>
    <cellStyle name="40% - Accent5 13 7 2 9" xfId="43012"/>
    <cellStyle name="40% - Accent5 13 7 2_PNF Disclosure Summary 063011" xfId="43013"/>
    <cellStyle name="40% - Accent5 13 7 3" xfId="43014"/>
    <cellStyle name="40% - Accent5 13 7 3 2" xfId="43015"/>
    <cellStyle name="40% - Accent5 13 7 3 2 2" xfId="43016"/>
    <cellStyle name="40% - Accent5 13 7 3 3" xfId="43017"/>
    <cellStyle name="40% - Accent5 13 7 4" xfId="43018"/>
    <cellStyle name="40% - Accent5 13 7 4 2" xfId="43019"/>
    <cellStyle name="40% - Accent5 13 7 4 2 2" xfId="43020"/>
    <cellStyle name="40% - Accent5 13 7 4 3" xfId="43021"/>
    <cellStyle name="40% - Accent5 13 7 5" xfId="43022"/>
    <cellStyle name="40% - Accent5 13 7 5 2" xfId="43023"/>
    <cellStyle name="40% - Accent5 13 7 6" xfId="43024"/>
    <cellStyle name="40% - Accent5 13 7 7" xfId="43025"/>
    <cellStyle name="40% - Accent5 13 7 8" xfId="43026"/>
    <cellStyle name="40% - Accent5 13 7 9" xfId="43027"/>
    <cellStyle name="40% - Accent5 13 7_PNF Disclosure Summary 063011" xfId="43028"/>
    <cellStyle name="40% - Accent5 13 8" xfId="43029"/>
    <cellStyle name="40% - Accent5 13 8 10" xfId="43030"/>
    <cellStyle name="40% - Accent5 13 8 11" xfId="43031"/>
    <cellStyle name="40% - Accent5 13 8 12" xfId="43032"/>
    <cellStyle name="40% - Accent5 13 8 13" xfId="43033"/>
    <cellStyle name="40% - Accent5 13 8 14" xfId="43034"/>
    <cellStyle name="40% - Accent5 13 8 15" xfId="43035"/>
    <cellStyle name="40% - Accent5 13 8 2" xfId="43036"/>
    <cellStyle name="40% - Accent5 13 8 2 2" xfId="43037"/>
    <cellStyle name="40% - Accent5 13 8 2 2 2" xfId="43038"/>
    <cellStyle name="40% - Accent5 13 8 2 3" xfId="43039"/>
    <cellStyle name="40% - Accent5 13 8 3" xfId="43040"/>
    <cellStyle name="40% - Accent5 13 8 3 2" xfId="43041"/>
    <cellStyle name="40% - Accent5 13 8 3 2 2" xfId="43042"/>
    <cellStyle name="40% - Accent5 13 8 3 3" xfId="43043"/>
    <cellStyle name="40% - Accent5 13 8 4" xfId="43044"/>
    <cellStyle name="40% - Accent5 13 8 4 2" xfId="43045"/>
    <cellStyle name="40% - Accent5 13 8 5" xfId="43046"/>
    <cellStyle name="40% - Accent5 13 8 6" xfId="43047"/>
    <cellStyle name="40% - Accent5 13 8 7" xfId="43048"/>
    <cellStyle name="40% - Accent5 13 8 8" xfId="43049"/>
    <cellStyle name="40% - Accent5 13 8 9" xfId="43050"/>
    <cellStyle name="40% - Accent5 13 8_PNF Disclosure Summary 063011" xfId="43051"/>
    <cellStyle name="40% - Accent5 13 9" xfId="43052"/>
    <cellStyle name="40% - Accent5 13 9 2" xfId="43053"/>
    <cellStyle name="40% - Accent5 13 9 2 2" xfId="43054"/>
    <cellStyle name="40% - Accent5 13 9 3" xfId="43055"/>
    <cellStyle name="40% - Accent5 13_PNF Disclosure Summary 063011" xfId="43056"/>
    <cellStyle name="40% - Accent5 14" xfId="43057"/>
    <cellStyle name="40% - Accent5 14 10" xfId="43058"/>
    <cellStyle name="40% - Accent5 14 11" xfId="43059"/>
    <cellStyle name="40% - Accent5 14 12" xfId="43060"/>
    <cellStyle name="40% - Accent5 14 13" xfId="43061"/>
    <cellStyle name="40% - Accent5 14 14" xfId="43062"/>
    <cellStyle name="40% - Accent5 14 15" xfId="43063"/>
    <cellStyle name="40% - Accent5 14 16" xfId="43064"/>
    <cellStyle name="40% - Accent5 14 2" xfId="43065"/>
    <cellStyle name="40% - Accent5 14 2 10" xfId="43066"/>
    <cellStyle name="40% - Accent5 14 2 11" xfId="43067"/>
    <cellStyle name="40% - Accent5 14 2 12" xfId="43068"/>
    <cellStyle name="40% - Accent5 14 2 13" xfId="43069"/>
    <cellStyle name="40% - Accent5 14 2 14" xfId="43070"/>
    <cellStyle name="40% - Accent5 14 2 15" xfId="43071"/>
    <cellStyle name="40% - Accent5 14 2 2" xfId="43072"/>
    <cellStyle name="40% - Accent5 14 2 2 2" xfId="43073"/>
    <cellStyle name="40% - Accent5 14 2 2 2 2" xfId="43074"/>
    <cellStyle name="40% - Accent5 14 2 2 3" xfId="43075"/>
    <cellStyle name="40% - Accent5 14 2 3" xfId="43076"/>
    <cellStyle name="40% - Accent5 14 2 3 2" xfId="43077"/>
    <cellStyle name="40% - Accent5 14 2 3 2 2" xfId="43078"/>
    <cellStyle name="40% - Accent5 14 2 3 3" xfId="43079"/>
    <cellStyle name="40% - Accent5 14 2 4" xfId="43080"/>
    <cellStyle name="40% - Accent5 14 2 4 2" xfId="43081"/>
    <cellStyle name="40% - Accent5 14 2 5" xfId="43082"/>
    <cellStyle name="40% - Accent5 14 2 6" xfId="43083"/>
    <cellStyle name="40% - Accent5 14 2 7" xfId="43084"/>
    <cellStyle name="40% - Accent5 14 2 8" xfId="43085"/>
    <cellStyle name="40% - Accent5 14 2 9" xfId="43086"/>
    <cellStyle name="40% - Accent5 14 2_PNF Disclosure Summary 063011" xfId="43087"/>
    <cellStyle name="40% - Accent5 14 3" xfId="43088"/>
    <cellStyle name="40% - Accent5 14 3 2" xfId="43089"/>
    <cellStyle name="40% - Accent5 14 3 2 2" xfId="43090"/>
    <cellStyle name="40% - Accent5 14 3 3" xfId="43091"/>
    <cellStyle name="40% - Accent5 14 4" xfId="43092"/>
    <cellStyle name="40% - Accent5 14 4 2" xfId="43093"/>
    <cellStyle name="40% - Accent5 14 4 2 2" xfId="43094"/>
    <cellStyle name="40% - Accent5 14 4 3" xfId="43095"/>
    <cellStyle name="40% - Accent5 14 5" xfId="43096"/>
    <cellStyle name="40% - Accent5 14 5 2" xfId="43097"/>
    <cellStyle name="40% - Accent5 14 6" xfId="43098"/>
    <cellStyle name="40% - Accent5 14 7" xfId="43099"/>
    <cellStyle name="40% - Accent5 14 8" xfId="43100"/>
    <cellStyle name="40% - Accent5 14 9" xfId="43101"/>
    <cellStyle name="40% - Accent5 14_PNF Disclosure Summary 063011" xfId="43102"/>
    <cellStyle name="40% - Accent5 15" xfId="43103"/>
    <cellStyle name="40% - Accent5 15 10" xfId="43104"/>
    <cellStyle name="40% - Accent5 15 11" xfId="43105"/>
    <cellStyle name="40% - Accent5 15 12" xfId="43106"/>
    <cellStyle name="40% - Accent5 15 13" xfId="43107"/>
    <cellStyle name="40% - Accent5 15 14" xfId="43108"/>
    <cellStyle name="40% - Accent5 15 15" xfId="43109"/>
    <cellStyle name="40% - Accent5 15 16" xfId="43110"/>
    <cellStyle name="40% - Accent5 15 2" xfId="43111"/>
    <cellStyle name="40% - Accent5 15 2 10" xfId="43112"/>
    <cellStyle name="40% - Accent5 15 2 11" xfId="43113"/>
    <cellStyle name="40% - Accent5 15 2 12" xfId="43114"/>
    <cellStyle name="40% - Accent5 15 2 13" xfId="43115"/>
    <cellStyle name="40% - Accent5 15 2 14" xfId="43116"/>
    <cellStyle name="40% - Accent5 15 2 15" xfId="43117"/>
    <cellStyle name="40% - Accent5 15 2 2" xfId="43118"/>
    <cellStyle name="40% - Accent5 15 2 2 2" xfId="43119"/>
    <cellStyle name="40% - Accent5 15 2 2 2 2" xfId="43120"/>
    <cellStyle name="40% - Accent5 15 2 2 3" xfId="43121"/>
    <cellStyle name="40% - Accent5 15 2 3" xfId="43122"/>
    <cellStyle name="40% - Accent5 15 2 3 2" xfId="43123"/>
    <cellStyle name="40% - Accent5 15 2 3 2 2" xfId="43124"/>
    <cellStyle name="40% - Accent5 15 2 3 3" xfId="43125"/>
    <cellStyle name="40% - Accent5 15 2 4" xfId="43126"/>
    <cellStyle name="40% - Accent5 15 2 4 2" xfId="43127"/>
    <cellStyle name="40% - Accent5 15 2 5" xfId="43128"/>
    <cellStyle name="40% - Accent5 15 2 6" xfId="43129"/>
    <cellStyle name="40% - Accent5 15 2 7" xfId="43130"/>
    <cellStyle name="40% - Accent5 15 2 8" xfId="43131"/>
    <cellStyle name="40% - Accent5 15 2 9" xfId="43132"/>
    <cellStyle name="40% - Accent5 15 2_PNF Disclosure Summary 063011" xfId="43133"/>
    <cellStyle name="40% - Accent5 15 3" xfId="43134"/>
    <cellStyle name="40% - Accent5 15 3 2" xfId="43135"/>
    <cellStyle name="40% - Accent5 15 3 2 2" xfId="43136"/>
    <cellStyle name="40% - Accent5 15 3 3" xfId="43137"/>
    <cellStyle name="40% - Accent5 15 4" xfId="43138"/>
    <cellStyle name="40% - Accent5 15 4 2" xfId="43139"/>
    <cellStyle name="40% - Accent5 15 4 2 2" xfId="43140"/>
    <cellStyle name="40% - Accent5 15 4 3" xfId="43141"/>
    <cellStyle name="40% - Accent5 15 5" xfId="43142"/>
    <cellStyle name="40% - Accent5 15 5 2" xfId="43143"/>
    <cellStyle name="40% - Accent5 15 6" xfId="43144"/>
    <cellStyle name="40% - Accent5 15 7" xfId="43145"/>
    <cellStyle name="40% - Accent5 15 8" xfId="43146"/>
    <cellStyle name="40% - Accent5 15 9" xfId="43147"/>
    <cellStyle name="40% - Accent5 15_PNF Disclosure Summary 063011" xfId="43148"/>
    <cellStyle name="40% - Accent5 16" xfId="43149"/>
    <cellStyle name="40% - Accent5 16 10" xfId="43150"/>
    <cellStyle name="40% - Accent5 16 11" xfId="43151"/>
    <cellStyle name="40% - Accent5 16 12" xfId="43152"/>
    <cellStyle name="40% - Accent5 16 13" xfId="43153"/>
    <cellStyle name="40% - Accent5 16 14" xfId="43154"/>
    <cellStyle name="40% - Accent5 16 15" xfId="43155"/>
    <cellStyle name="40% - Accent5 16 16" xfId="43156"/>
    <cellStyle name="40% - Accent5 16 2" xfId="43157"/>
    <cellStyle name="40% - Accent5 16 2 10" xfId="43158"/>
    <cellStyle name="40% - Accent5 16 2 11" xfId="43159"/>
    <cellStyle name="40% - Accent5 16 2 12" xfId="43160"/>
    <cellStyle name="40% - Accent5 16 2 13" xfId="43161"/>
    <cellStyle name="40% - Accent5 16 2 14" xfId="43162"/>
    <cellStyle name="40% - Accent5 16 2 15" xfId="43163"/>
    <cellStyle name="40% - Accent5 16 2 2" xfId="43164"/>
    <cellStyle name="40% - Accent5 16 2 2 2" xfId="43165"/>
    <cellStyle name="40% - Accent5 16 2 2 2 2" xfId="43166"/>
    <cellStyle name="40% - Accent5 16 2 2 3" xfId="43167"/>
    <cellStyle name="40% - Accent5 16 2 3" xfId="43168"/>
    <cellStyle name="40% - Accent5 16 2 3 2" xfId="43169"/>
    <cellStyle name="40% - Accent5 16 2 3 2 2" xfId="43170"/>
    <cellStyle name="40% - Accent5 16 2 3 3" xfId="43171"/>
    <cellStyle name="40% - Accent5 16 2 4" xfId="43172"/>
    <cellStyle name="40% - Accent5 16 2 4 2" xfId="43173"/>
    <cellStyle name="40% - Accent5 16 2 5" xfId="43174"/>
    <cellStyle name="40% - Accent5 16 2 6" xfId="43175"/>
    <cellStyle name="40% - Accent5 16 2 7" xfId="43176"/>
    <cellStyle name="40% - Accent5 16 2 8" xfId="43177"/>
    <cellStyle name="40% - Accent5 16 2 9" xfId="43178"/>
    <cellStyle name="40% - Accent5 16 2_PNF Disclosure Summary 063011" xfId="43179"/>
    <cellStyle name="40% - Accent5 16 3" xfId="43180"/>
    <cellStyle name="40% - Accent5 16 3 2" xfId="43181"/>
    <cellStyle name="40% - Accent5 16 3 2 2" xfId="43182"/>
    <cellStyle name="40% - Accent5 16 3 3" xfId="43183"/>
    <cellStyle name="40% - Accent5 16 4" xfId="43184"/>
    <cellStyle name="40% - Accent5 16 4 2" xfId="43185"/>
    <cellStyle name="40% - Accent5 16 4 2 2" xfId="43186"/>
    <cellStyle name="40% - Accent5 16 4 3" xfId="43187"/>
    <cellStyle name="40% - Accent5 16 5" xfId="43188"/>
    <cellStyle name="40% - Accent5 16 5 2" xfId="43189"/>
    <cellStyle name="40% - Accent5 16 6" xfId="43190"/>
    <cellStyle name="40% - Accent5 16 7" xfId="43191"/>
    <cellStyle name="40% - Accent5 16 8" xfId="43192"/>
    <cellStyle name="40% - Accent5 16 9" xfId="43193"/>
    <cellStyle name="40% - Accent5 16_PNF Disclosure Summary 063011" xfId="43194"/>
    <cellStyle name="40% - Accent5 17" xfId="43195"/>
    <cellStyle name="40% - Accent5 17 10" xfId="43196"/>
    <cellStyle name="40% - Accent5 17 11" xfId="43197"/>
    <cellStyle name="40% - Accent5 17 12" xfId="43198"/>
    <cellStyle name="40% - Accent5 17 13" xfId="43199"/>
    <cellStyle name="40% - Accent5 17 14" xfId="43200"/>
    <cellStyle name="40% - Accent5 17 15" xfId="43201"/>
    <cellStyle name="40% - Accent5 17 16" xfId="43202"/>
    <cellStyle name="40% - Accent5 17 2" xfId="43203"/>
    <cellStyle name="40% - Accent5 17 2 10" xfId="43204"/>
    <cellStyle name="40% - Accent5 17 2 11" xfId="43205"/>
    <cellStyle name="40% - Accent5 17 2 12" xfId="43206"/>
    <cellStyle name="40% - Accent5 17 2 13" xfId="43207"/>
    <cellStyle name="40% - Accent5 17 2 14" xfId="43208"/>
    <cellStyle name="40% - Accent5 17 2 15" xfId="43209"/>
    <cellStyle name="40% - Accent5 17 2 2" xfId="43210"/>
    <cellStyle name="40% - Accent5 17 2 2 2" xfId="43211"/>
    <cellStyle name="40% - Accent5 17 2 2 2 2" xfId="43212"/>
    <cellStyle name="40% - Accent5 17 2 2 3" xfId="43213"/>
    <cellStyle name="40% - Accent5 17 2 3" xfId="43214"/>
    <cellStyle name="40% - Accent5 17 2 3 2" xfId="43215"/>
    <cellStyle name="40% - Accent5 17 2 3 2 2" xfId="43216"/>
    <cellStyle name="40% - Accent5 17 2 3 3" xfId="43217"/>
    <cellStyle name="40% - Accent5 17 2 4" xfId="43218"/>
    <cellStyle name="40% - Accent5 17 2 4 2" xfId="43219"/>
    <cellStyle name="40% - Accent5 17 2 5" xfId="43220"/>
    <cellStyle name="40% - Accent5 17 2 6" xfId="43221"/>
    <cellStyle name="40% - Accent5 17 2 7" xfId="43222"/>
    <cellStyle name="40% - Accent5 17 2 8" xfId="43223"/>
    <cellStyle name="40% - Accent5 17 2 9" xfId="43224"/>
    <cellStyle name="40% - Accent5 17 2_PNF Disclosure Summary 063011" xfId="43225"/>
    <cellStyle name="40% - Accent5 17 3" xfId="43226"/>
    <cellStyle name="40% - Accent5 17 3 2" xfId="43227"/>
    <cellStyle name="40% - Accent5 17 3 2 2" xfId="43228"/>
    <cellStyle name="40% - Accent5 17 3 3" xfId="43229"/>
    <cellStyle name="40% - Accent5 17 4" xfId="43230"/>
    <cellStyle name="40% - Accent5 17 4 2" xfId="43231"/>
    <cellStyle name="40% - Accent5 17 4 2 2" xfId="43232"/>
    <cellStyle name="40% - Accent5 17 4 3" xfId="43233"/>
    <cellStyle name="40% - Accent5 17 5" xfId="43234"/>
    <cellStyle name="40% - Accent5 17 5 2" xfId="43235"/>
    <cellStyle name="40% - Accent5 17 6" xfId="43236"/>
    <cellStyle name="40% - Accent5 17 7" xfId="43237"/>
    <cellStyle name="40% - Accent5 17 8" xfId="43238"/>
    <cellStyle name="40% - Accent5 17 9" xfId="43239"/>
    <cellStyle name="40% - Accent5 17_PNF Disclosure Summary 063011" xfId="43240"/>
    <cellStyle name="40% - Accent5 18" xfId="43241"/>
    <cellStyle name="40% - Accent5 18 10" xfId="43242"/>
    <cellStyle name="40% - Accent5 18 11" xfId="43243"/>
    <cellStyle name="40% - Accent5 18 12" xfId="43244"/>
    <cellStyle name="40% - Accent5 18 13" xfId="43245"/>
    <cellStyle name="40% - Accent5 18 14" xfId="43246"/>
    <cellStyle name="40% - Accent5 18 15" xfId="43247"/>
    <cellStyle name="40% - Accent5 18 16" xfId="43248"/>
    <cellStyle name="40% - Accent5 18 2" xfId="43249"/>
    <cellStyle name="40% - Accent5 18 2 10" xfId="43250"/>
    <cellStyle name="40% - Accent5 18 2 11" xfId="43251"/>
    <cellStyle name="40% - Accent5 18 2 12" xfId="43252"/>
    <cellStyle name="40% - Accent5 18 2 13" xfId="43253"/>
    <cellStyle name="40% - Accent5 18 2 14" xfId="43254"/>
    <cellStyle name="40% - Accent5 18 2 15" xfId="43255"/>
    <cellStyle name="40% - Accent5 18 2 2" xfId="43256"/>
    <cellStyle name="40% - Accent5 18 2 2 2" xfId="43257"/>
    <cellStyle name="40% - Accent5 18 2 2 2 2" xfId="43258"/>
    <cellStyle name="40% - Accent5 18 2 2 3" xfId="43259"/>
    <cellStyle name="40% - Accent5 18 2 3" xfId="43260"/>
    <cellStyle name="40% - Accent5 18 2 3 2" xfId="43261"/>
    <cellStyle name="40% - Accent5 18 2 3 2 2" xfId="43262"/>
    <cellStyle name="40% - Accent5 18 2 3 3" xfId="43263"/>
    <cellStyle name="40% - Accent5 18 2 4" xfId="43264"/>
    <cellStyle name="40% - Accent5 18 2 4 2" xfId="43265"/>
    <cellStyle name="40% - Accent5 18 2 5" xfId="43266"/>
    <cellStyle name="40% - Accent5 18 2 6" xfId="43267"/>
    <cellStyle name="40% - Accent5 18 2 7" xfId="43268"/>
    <cellStyle name="40% - Accent5 18 2 8" xfId="43269"/>
    <cellStyle name="40% - Accent5 18 2 9" xfId="43270"/>
    <cellStyle name="40% - Accent5 18 2_PNF Disclosure Summary 063011" xfId="43271"/>
    <cellStyle name="40% - Accent5 18 3" xfId="43272"/>
    <cellStyle name="40% - Accent5 18 3 2" xfId="43273"/>
    <cellStyle name="40% - Accent5 18 3 2 2" xfId="43274"/>
    <cellStyle name="40% - Accent5 18 3 3" xfId="43275"/>
    <cellStyle name="40% - Accent5 18 4" xfId="43276"/>
    <cellStyle name="40% - Accent5 18 4 2" xfId="43277"/>
    <cellStyle name="40% - Accent5 18 4 2 2" xfId="43278"/>
    <cellStyle name="40% - Accent5 18 4 3" xfId="43279"/>
    <cellStyle name="40% - Accent5 18 5" xfId="43280"/>
    <cellStyle name="40% - Accent5 18 5 2" xfId="43281"/>
    <cellStyle name="40% - Accent5 18 6" xfId="43282"/>
    <cellStyle name="40% - Accent5 18 7" xfId="43283"/>
    <cellStyle name="40% - Accent5 18 8" xfId="43284"/>
    <cellStyle name="40% - Accent5 18 9" xfId="43285"/>
    <cellStyle name="40% - Accent5 18_PNF Disclosure Summary 063011" xfId="43286"/>
    <cellStyle name="40% - Accent5 19" xfId="43287"/>
    <cellStyle name="40% - Accent5 19 10" xfId="43288"/>
    <cellStyle name="40% - Accent5 19 11" xfId="43289"/>
    <cellStyle name="40% - Accent5 19 12" xfId="43290"/>
    <cellStyle name="40% - Accent5 19 13" xfId="43291"/>
    <cellStyle name="40% - Accent5 19 14" xfId="43292"/>
    <cellStyle name="40% - Accent5 19 15" xfId="43293"/>
    <cellStyle name="40% - Accent5 19 16" xfId="43294"/>
    <cellStyle name="40% - Accent5 19 2" xfId="43295"/>
    <cellStyle name="40% - Accent5 19 2 10" xfId="43296"/>
    <cellStyle name="40% - Accent5 19 2 11" xfId="43297"/>
    <cellStyle name="40% - Accent5 19 2 12" xfId="43298"/>
    <cellStyle name="40% - Accent5 19 2 13" xfId="43299"/>
    <cellStyle name="40% - Accent5 19 2 14" xfId="43300"/>
    <cellStyle name="40% - Accent5 19 2 15" xfId="43301"/>
    <cellStyle name="40% - Accent5 19 2 2" xfId="43302"/>
    <cellStyle name="40% - Accent5 19 2 2 2" xfId="43303"/>
    <cellStyle name="40% - Accent5 19 2 2 2 2" xfId="43304"/>
    <cellStyle name="40% - Accent5 19 2 2 3" xfId="43305"/>
    <cellStyle name="40% - Accent5 19 2 3" xfId="43306"/>
    <cellStyle name="40% - Accent5 19 2 3 2" xfId="43307"/>
    <cellStyle name="40% - Accent5 19 2 3 2 2" xfId="43308"/>
    <cellStyle name="40% - Accent5 19 2 3 3" xfId="43309"/>
    <cellStyle name="40% - Accent5 19 2 4" xfId="43310"/>
    <cellStyle name="40% - Accent5 19 2 4 2" xfId="43311"/>
    <cellStyle name="40% - Accent5 19 2 5" xfId="43312"/>
    <cellStyle name="40% - Accent5 19 2 6" xfId="43313"/>
    <cellStyle name="40% - Accent5 19 2 7" xfId="43314"/>
    <cellStyle name="40% - Accent5 19 2 8" xfId="43315"/>
    <cellStyle name="40% - Accent5 19 2 9" xfId="43316"/>
    <cellStyle name="40% - Accent5 19 2_PNF Disclosure Summary 063011" xfId="43317"/>
    <cellStyle name="40% - Accent5 19 3" xfId="43318"/>
    <cellStyle name="40% - Accent5 19 3 2" xfId="43319"/>
    <cellStyle name="40% - Accent5 19 3 2 2" xfId="43320"/>
    <cellStyle name="40% - Accent5 19 3 3" xfId="43321"/>
    <cellStyle name="40% - Accent5 19 4" xfId="43322"/>
    <cellStyle name="40% - Accent5 19 4 2" xfId="43323"/>
    <cellStyle name="40% - Accent5 19 4 2 2" xfId="43324"/>
    <cellStyle name="40% - Accent5 19 4 3" xfId="43325"/>
    <cellStyle name="40% - Accent5 19 5" xfId="43326"/>
    <cellStyle name="40% - Accent5 19 5 2" xfId="43327"/>
    <cellStyle name="40% - Accent5 19 6" xfId="43328"/>
    <cellStyle name="40% - Accent5 19 7" xfId="43329"/>
    <cellStyle name="40% - Accent5 19 8" xfId="43330"/>
    <cellStyle name="40% - Accent5 19 9" xfId="43331"/>
    <cellStyle name="40% - Accent5 19_PNF Disclosure Summary 063011" xfId="43332"/>
    <cellStyle name="40% - Accent5 2" xfId="43333"/>
    <cellStyle name="40% - Accent5 2 10" xfId="43334"/>
    <cellStyle name="40% - Accent5 2 10 2" xfId="43335"/>
    <cellStyle name="40% - Accent5 2 10 2 2" xfId="43336"/>
    <cellStyle name="40% - Accent5 2 10 3" xfId="43337"/>
    <cellStyle name="40% - Accent5 2 11" xfId="43338"/>
    <cellStyle name="40% - Accent5 2 11 2" xfId="43339"/>
    <cellStyle name="40% - Accent5 2 12" xfId="43340"/>
    <cellStyle name="40% - Accent5 2 13" xfId="43341"/>
    <cellStyle name="40% - Accent5 2 14" xfId="43342"/>
    <cellStyle name="40% - Accent5 2 15" xfId="43343"/>
    <cellStyle name="40% - Accent5 2 16" xfId="43344"/>
    <cellStyle name="40% - Accent5 2 17" xfId="43345"/>
    <cellStyle name="40% - Accent5 2 18" xfId="43346"/>
    <cellStyle name="40% - Accent5 2 19" xfId="43347"/>
    <cellStyle name="40% - Accent5 2 2" xfId="43348"/>
    <cellStyle name="40% - Accent5 2 2 10" xfId="43349"/>
    <cellStyle name="40% - Accent5 2 2 11" xfId="43350"/>
    <cellStyle name="40% - Accent5 2 2 12" xfId="43351"/>
    <cellStyle name="40% - Accent5 2 2 13" xfId="43352"/>
    <cellStyle name="40% - Accent5 2 2 14" xfId="43353"/>
    <cellStyle name="40% - Accent5 2 2 15" xfId="43354"/>
    <cellStyle name="40% - Accent5 2 2 16" xfId="43355"/>
    <cellStyle name="40% - Accent5 2 2 2" xfId="43356"/>
    <cellStyle name="40% - Accent5 2 2 2 10" xfId="43357"/>
    <cellStyle name="40% - Accent5 2 2 2 11" xfId="43358"/>
    <cellStyle name="40% - Accent5 2 2 2 12" xfId="43359"/>
    <cellStyle name="40% - Accent5 2 2 2 13" xfId="43360"/>
    <cellStyle name="40% - Accent5 2 2 2 14" xfId="43361"/>
    <cellStyle name="40% - Accent5 2 2 2 15" xfId="43362"/>
    <cellStyle name="40% - Accent5 2 2 2 2" xfId="43363"/>
    <cellStyle name="40% - Accent5 2 2 2 2 2" xfId="43364"/>
    <cellStyle name="40% - Accent5 2 2 2 2 2 2" xfId="43365"/>
    <cellStyle name="40% - Accent5 2 2 2 2 3" xfId="43366"/>
    <cellStyle name="40% - Accent5 2 2 2 3" xfId="43367"/>
    <cellStyle name="40% - Accent5 2 2 2 3 2" xfId="43368"/>
    <cellStyle name="40% - Accent5 2 2 2 3 2 2" xfId="43369"/>
    <cellStyle name="40% - Accent5 2 2 2 3 3" xfId="43370"/>
    <cellStyle name="40% - Accent5 2 2 2 4" xfId="43371"/>
    <cellStyle name="40% - Accent5 2 2 2 4 2" xfId="43372"/>
    <cellStyle name="40% - Accent5 2 2 2 5" xfId="43373"/>
    <cellStyle name="40% - Accent5 2 2 2 6" xfId="43374"/>
    <cellStyle name="40% - Accent5 2 2 2 7" xfId="43375"/>
    <cellStyle name="40% - Accent5 2 2 2 8" xfId="43376"/>
    <cellStyle name="40% - Accent5 2 2 2 9" xfId="43377"/>
    <cellStyle name="40% - Accent5 2 2 2_PNF Disclosure Summary 063011" xfId="43378"/>
    <cellStyle name="40% - Accent5 2 2 3" xfId="43379"/>
    <cellStyle name="40% - Accent5 2 2 3 2" xfId="43380"/>
    <cellStyle name="40% - Accent5 2 2 3 2 2" xfId="43381"/>
    <cellStyle name="40% - Accent5 2 2 3 3" xfId="43382"/>
    <cellStyle name="40% - Accent5 2 2 4" xfId="43383"/>
    <cellStyle name="40% - Accent5 2 2 4 2" xfId="43384"/>
    <cellStyle name="40% - Accent5 2 2 4 2 2" xfId="43385"/>
    <cellStyle name="40% - Accent5 2 2 4 3" xfId="43386"/>
    <cellStyle name="40% - Accent5 2 2 5" xfId="43387"/>
    <cellStyle name="40% - Accent5 2 2 5 2" xfId="43388"/>
    <cellStyle name="40% - Accent5 2 2 6" xfId="43389"/>
    <cellStyle name="40% - Accent5 2 2 7" xfId="43390"/>
    <cellStyle name="40% - Accent5 2 2 8" xfId="43391"/>
    <cellStyle name="40% - Accent5 2 2 9" xfId="43392"/>
    <cellStyle name="40% - Accent5 2 2_PNF Disclosure Summary 063011" xfId="43393"/>
    <cellStyle name="40% - Accent5 2 20" xfId="43394"/>
    <cellStyle name="40% - Accent5 2 21" xfId="43395"/>
    <cellStyle name="40% - Accent5 2 22" xfId="43396"/>
    <cellStyle name="40% - Accent5 2 3" xfId="43397"/>
    <cellStyle name="40% - Accent5 2 3 10" xfId="43398"/>
    <cellStyle name="40% - Accent5 2 3 11" xfId="43399"/>
    <cellStyle name="40% - Accent5 2 3 12" xfId="43400"/>
    <cellStyle name="40% - Accent5 2 3 13" xfId="43401"/>
    <cellStyle name="40% - Accent5 2 3 14" xfId="43402"/>
    <cellStyle name="40% - Accent5 2 3 15" xfId="43403"/>
    <cellStyle name="40% - Accent5 2 3 16" xfId="43404"/>
    <cellStyle name="40% - Accent5 2 3 2" xfId="43405"/>
    <cellStyle name="40% - Accent5 2 3 2 10" xfId="43406"/>
    <cellStyle name="40% - Accent5 2 3 2 11" xfId="43407"/>
    <cellStyle name="40% - Accent5 2 3 2 12" xfId="43408"/>
    <cellStyle name="40% - Accent5 2 3 2 13" xfId="43409"/>
    <cellStyle name="40% - Accent5 2 3 2 14" xfId="43410"/>
    <cellStyle name="40% - Accent5 2 3 2 15" xfId="43411"/>
    <cellStyle name="40% - Accent5 2 3 2 2" xfId="43412"/>
    <cellStyle name="40% - Accent5 2 3 2 2 2" xfId="43413"/>
    <cellStyle name="40% - Accent5 2 3 2 2 2 2" xfId="43414"/>
    <cellStyle name="40% - Accent5 2 3 2 2 3" xfId="43415"/>
    <cellStyle name="40% - Accent5 2 3 2 3" xfId="43416"/>
    <cellStyle name="40% - Accent5 2 3 2 3 2" xfId="43417"/>
    <cellStyle name="40% - Accent5 2 3 2 3 2 2" xfId="43418"/>
    <cellStyle name="40% - Accent5 2 3 2 3 3" xfId="43419"/>
    <cellStyle name="40% - Accent5 2 3 2 4" xfId="43420"/>
    <cellStyle name="40% - Accent5 2 3 2 4 2" xfId="43421"/>
    <cellStyle name="40% - Accent5 2 3 2 5" xfId="43422"/>
    <cellStyle name="40% - Accent5 2 3 2 6" xfId="43423"/>
    <cellStyle name="40% - Accent5 2 3 2 7" xfId="43424"/>
    <cellStyle name="40% - Accent5 2 3 2 8" xfId="43425"/>
    <cellStyle name="40% - Accent5 2 3 2 9" xfId="43426"/>
    <cellStyle name="40% - Accent5 2 3 2_PNF Disclosure Summary 063011" xfId="43427"/>
    <cellStyle name="40% - Accent5 2 3 3" xfId="43428"/>
    <cellStyle name="40% - Accent5 2 3 3 2" xfId="43429"/>
    <cellStyle name="40% - Accent5 2 3 3 2 2" xfId="43430"/>
    <cellStyle name="40% - Accent5 2 3 3 3" xfId="43431"/>
    <cellStyle name="40% - Accent5 2 3 4" xfId="43432"/>
    <cellStyle name="40% - Accent5 2 3 4 2" xfId="43433"/>
    <cellStyle name="40% - Accent5 2 3 4 2 2" xfId="43434"/>
    <cellStyle name="40% - Accent5 2 3 4 3" xfId="43435"/>
    <cellStyle name="40% - Accent5 2 3 5" xfId="43436"/>
    <cellStyle name="40% - Accent5 2 3 5 2" xfId="43437"/>
    <cellStyle name="40% - Accent5 2 3 6" xfId="43438"/>
    <cellStyle name="40% - Accent5 2 3 7" xfId="43439"/>
    <cellStyle name="40% - Accent5 2 3 8" xfId="43440"/>
    <cellStyle name="40% - Accent5 2 3 9" xfId="43441"/>
    <cellStyle name="40% - Accent5 2 3_PNF Disclosure Summary 063011" xfId="43442"/>
    <cellStyle name="40% - Accent5 2 4" xfId="43443"/>
    <cellStyle name="40% - Accent5 2 4 10" xfId="43444"/>
    <cellStyle name="40% - Accent5 2 4 11" xfId="43445"/>
    <cellStyle name="40% - Accent5 2 4 12" xfId="43446"/>
    <cellStyle name="40% - Accent5 2 4 13" xfId="43447"/>
    <cellStyle name="40% - Accent5 2 4 14" xfId="43448"/>
    <cellStyle name="40% - Accent5 2 4 15" xfId="43449"/>
    <cellStyle name="40% - Accent5 2 4 16" xfId="43450"/>
    <cellStyle name="40% - Accent5 2 4 2" xfId="43451"/>
    <cellStyle name="40% - Accent5 2 4 2 10" xfId="43452"/>
    <cellStyle name="40% - Accent5 2 4 2 11" xfId="43453"/>
    <cellStyle name="40% - Accent5 2 4 2 12" xfId="43454"/>
    <cellStyle name="40% - Accent5 2 4 2 13" xfId="43455"/>
    <cellStyle name="40% - Accent5 2 4 2 14" xfId="43456"/>
    <cellStyle name="40% - Accent5 2 4 2 15" xfId="43457"/>
    <cellStyle name="40% - Accent5 2 4 2 2" xfId="43458"/>
    <cellStyle name="40% - Accent5 2 4 2 2 2" xfId="43459"/>
    <cellStyle name="40% - Accent5 2 4 2 2 2 2" xfId="43460"/>
    <cellStyle name="40% - Accent5 2 4 2 2 3" xfId="43461"/>
    <cellStyle name="40% - Accent5 2 4 2 3" xfId="43462"/>
    <cellStyle name="40% - Accent5 2 4 2 3 2" xfId="43463"/>
    <cellStyle name="40% - Accent5 2 4 2 3 2 2" xfId="43464"/>
    <cellStyle name="40% - Accent5 2 4 2 3 3" xfId="43465"/>
    <cellStyle name="40% - Accent5 2 4 2 4" xfId="43466"/>
    <cellStyle name="40% - Accent5 2 4 2 4 2" xfId="43467"/>
    <cellStyle name="40% - Accent5 2 4 2 5" xfId="43468"/>
    <cellStyle name="40% - Accent5 2 4 2 6" xfId="43469"/>
    <cellStyle name="40% - Accent5 2 4 2 7" xfId="43470"/>
    <cellStyle name="40% - Accent5 2 4 2 8" xfId="43471"/>
    <cellStyle name="40% - Accent5 2 4 2 9" xfId="43472"/>
    <cellStyle name="40% - Accent5 2 4 2_PNF Disclosure Summary 063011" xfId="43473"/>
    <cellStyle name="40% - Accent5 2 4 3" xfId="43474"/>
    <cellStyle name="40% - Accent5 2 4 3 2" xfId="43475"/>
    <cellStyle name="40% - Accent5 2 4 3 2 2" xfId="43476"/>
    <cellStyle name="40% - Accent5 2 4 3 3" xfId="43477"/>
    <cellStyle name="40% - Accent5 2 4 4" xfId="43478"/>
    <cellStyle name="40% - Accent5 2 4 4 2" xfId="43479"/>
    <cellStyle name="40% - Accent5 2 4 4 2 2" xfId="43480"/>
    <cellStyle name="40% - Accent5 2 4 4 3" xfId="43481"/>
    <cellStyle name="40% - Accent5 2 4 5" xfId="43482"/>
    <cellStyle name="40% - Accent5 2 4 5 2" xfId="43483"/>
    <cellStyle name="40% - Accent5 2 4 6" xfId="43484"/>
    <cellStyle name="40% - Accent5 2 4 7" xfId="43485"/>
    <cellStyle name="40% - Accent5 2 4 8" xfId="43486"/>
    <cellStyle name="40% - Accent5 2 4 9" xfId="43487"/>
    <cellStyle name="40% - Accent5 2 4_PNF Disclosure Summary 063011" xfId="43488"/>
    <cellStyle name="40% - Accent5 2 5" xfId="43489"/>
    <cellStyle name="40% - Accent5 2 5 10" xfId="43490"/>
    <cellStyle name="40% - Accent5 2 5 11" xfId="43491"/>
    <cellStyle name="40% - Accent5 2 5 12" xfId="43492"/>
    <cellStyle name="40% - Accent5 2 5 13" xfId="43493"/>
    <cellStyle name="40% - Accent5 2 5 14" xfId="43494"/>
    <cellStyle name="40% - Accent5 2 5 15" xfId="43495"/>
    <cellStyle name="40% - Accent5 2 5 16" xfId="43496"/>
    <cellStyle name="40% - Accent5 2 5 2" xfId="43497"/>
    <cellStyle name="40% - Accent5 2 5 2 10" xfId="43498"/>
    <cellStyle name="40% - Accent5 2 5 2 11" xfId="43499"/>
    <cellStyle name="40% - Accent5 2 5 2 12" xfId="43500"/>
    <cellStyle name="40% - Accent5 2 5 2 13" xfId="43501"/>
    <cellStyle name="40% - Accent5 2 5 2 14" xfId="43502"/>
    <cellStyle name="40% - Accent5 2 5 2 15" xfId="43503"/>
    <cellStyle name="40% - Accent5 2 5 2 2" xfId="43504"/>
    <cellStyle name="40% - Accent5 2 5 2 2 2" xfId="43505"/>
    <cellStyle name="40% - Accent5 2 5 2 2 2 2" xfId="43506"/>
    <cellStyle name="40% - Accent5 2 5 2 2 3" xfId="43507"/>
    <cellStyle name="40% - Accent5 2 5 2 3" xfId="43508"/>
    <cellStyle name="40% - Accent5 2 5 2 3 2" xfId="43509"/>
    <cellStyle name="40% - Accent5 2 5 2 3 2 2" xfId="43510"/>
    <cellStyle name="40% - Accent5 2 5 2 3 3" xfId="43511"/>
    <cellStyle name="40% - Accent5 2 5 2 4" xfId="43512"/>
    <cellStyle name="40% - Accent5 2 5 2 4 2" xfId="43513"/>
    <cellStyle name="40% - Accent5 2 5 2 5" xfId="43514"/>
    <cellStyle name="40% - Accent5 2 5 2 6" xfId="43515"/>
    <cellStyle name="40% - Accent5 2 5 2 7" xfId="43516"/>
    <cellStyle name="40% - Accent5 2 5 2 8" xfId="43517"/>
    <cellStyle name="40% - Accent5 2 5 2 9" xfId="43518"/>
    <cellStyle name="40% - Accent5 2 5 2_PNF Disclosure Summary 063011" xfId="43519"/>
    <cellStyle name="40% - Accent5 2 5 3" xfId="43520"/>
    <cellStyle name="40% - Accent5 2 5 3 2" xfId="43521"/>
    <cellStyle name="40% - Accent5 2 5 3 2 2" xfId="43522"/>
    <cellStyle name="40% - Accent5 2 5 3 3" xfId="43523"/>
    <cellStyle name="40% - Accent5 2 5 4" xfId="43524"/>
    <cellStyle name="40% - Accent5 2 5 4 2" xfId="43525"/>
    <cellStyle name="40% - Accent5 2 5 4 2 2" xfId="43526"/>
    <cellStyle name="40% - Accent5 2 5 4 3" xfId="43527"/>
    <cellStyle name="40% - Accent5 2 5 5" xfId="43528"/>
    <cellStyle name="40% - Accent5 2 5 5 2" xfId="43529"/>
    <cellStyle name="40% - Accent5 2 5 6" xfId="43530"/>
    <cellStyle name="40% - Accent5 2 5 7" xfId="43531"/>
    <cellStyle name="40% - Accent5 2 5 8" xfId="43532"/>
    <cellStyle name="40% - Accent5 2 5 9" xfId="43533"/>
    <cellStyle name="40% - Accent5 2 5_PNF Disclosure Summary 063011" xfId="43534"/>
    <cellStyle name="40% - Accent5 2 6" xfId="43535"/>
    <cellStyle name="40% - Accent5 2 6 10" xfId="43536"/>
    <cellStyle name="40% - Accent5 2 6 11" xfId="43537"/>
    <cellStyle name="40% - Accent5 2 6 12" xfId="43538"/>
    <cellStyle name="40% - Accent5 2 6 13" xfId="43539"/>
    <cellStyle name="40% - Accent5 2 6 14" xfId="43540"/>
    <cellStyle name="40% - Accent5 2 6 15" xfId="43541"/>
    <cellStyle name="40% - Accent5 2 6 16" xfId="43542"/>
    <cellStyle name="40% - Accent5 2 6 2" xfId="43543"/>
    <cellStyle name="40% - Accent5 2 6 2 10" xfId="43544"/>
    <cellStyle name="40% - Accent5 2 6 2 11" xfId="43545"/>
    <cellStyle name="40% - Accent5 2 6 2 12" xfId="43546"/>
    <cellStyle name="40% - Accent5 2 6 2 13" xfId="43547"/>
    <cellStyle name="40% - Accent5 2 6 2 14" xfId="43548"/>
    <cellStyle name="40% - Accent5 2 6 2 15" xfId="43549"/>
    <cellStyle name="40% - Accent5 2 6 2 2" xfId="43550"/>
    <cellStyle name="40% - Accent5 2 6 2 2 2" xfId="43551"/>
    <cellStyle name="40% - Accent5 2 6 2 2 2 2" xfId="43552"/>
    <cellStyle name="40% - Accent5 2 6 2 2 3" xfId="43553"/>
    <cellStyle name="40% - Accent5 2 6 2 3" xfId="43554"/>
    <cellStyle name="40% - Accent5 2 6 2 3 2" xfId="43555"/>
    <cellStyle name="40% - Accent5 2 6 2 3 2 2" xfId="43556"/>
    <cellStyle name="40% - Accent5 2 6 2 3 3" xfId="43557"/>
    <cellStyle name="40% - Accent5 2 6 2 4" xfId="43558"/>
    <cellStyle name="40% - Accent5 2 6 2 4 2" xfId="43559"/>
    <cellStyle name="40% - Accent5 2 6 2 5" xfId="43560"/>
    <cellStyle name="40% - Accent5 2 6 2 6" xfId="43561"/>
    <cellStyle name="40% - Accent5 2 6 2 7" xfId="43562"/>
    <cellStyle name="40% - Accent5 2 6 2 8" xfId="43563"/>
    <cellStyle name="40% - Accent5 2 6 2 9" xfId="43564"/>
    <cellStyle name="40% - Accent5 2 6 2_PNF Disclosure Summary 063011" xfId="43565"/>
    <cellStyle name="40% - Accent5 2 6 3" xfId="43566"/>
    <cellStyle name="40% - Accent5 2 6 3 2" xfId="43567"/>
    <cellStyle name="40% - Accent5 2 6 3 2 2" xfId="43568"/>
    <cellStyle name="40% - Accent5 2 6 3 3" xfId="43569"/>
    <cellStyle name="40% - Accent5 2 6 4" xfId="43570"/>
    <cellStyle name="40% - Accent5 2 6 4 2" xfId="43571"/>
    <cellStyle name="40% - Accent5 2 6 4 2 2" xfId="43572"/>
    <cellStyle name="40% - Accent5 2 6 4 3" xfId="43573"/>
    <cellStyle name="40% - Accent5 2 6 5" xfId="43574"/>
    <cellStyle name="40% - Accent5 2 6 5 2" xfId="43575"/>
    <cellStyle name="40% - Accent5 2 6 6" xfId="43576"/>
    <cellStyle name="40% - Accent5 2 6 7" xfId="43577"/>
    <cellStyle name="40% - Accent5 2 6 8" xfId="43578"/>
    <cellStyle name="40% - Accent5 2 6 9" xfId="43579"/>
    <cellStyle name="40% - Accent5 2 6_PNF Disclosure Summary 063011" xfId="43580"/>
    <cellStyle name="40% - Accent5 2 7" xfId="43581"/>
    <cellStyle name="40% - Accent5 2 7 10" xfId="43582"/>
    <cellStyle name="40% - Accent5 2 7 11" xfId="43583"/>
    <cellStyle name="40% - Accent5 2 7 12" xfId="43584"/>
    <cellStyle name="40% - Accent5 2 7 13" xfId="43585"/>
    <cellStyle name="40% - Accent5 2 7 14" xfId="43586"/>
    <cellStyle name="40% - Accent5 2 7 15" xfId="43587"/>
    <cellStyle name="40% - Accent5 2 7 16" xfId="43588"/>
    <cellStyle name="40% - Accent5 2 7 2" xfId="43589"/>
    <cellStyle name="40% - Accent5 2 7 2 10" xfId="43590"/>
    <cellStyle name="40% - Accent5 2 7 2 11" xfId="43591"/>
    <cellStyle name="40% - Accent5 2 7 2 12" xfId="43592"/>
    <cellStyle name="40% - Accent5 2 7 2 13" xfId="43593"/>
    <cellStyle name="40% - Accent5 2 7 2 14" xfId="43594"/>
    <cellStyle name="40% - Accent5 2 7 2 15" xfId="43595"/>
    <cellStyle name="40% - Accent5 2 7 2 2" xfId="43596"/>
    <cellStyle name="40% - Accent5 2 7 2 2 2" xfId="43597"/>
    <cellStyle name="40% - Accent5 2 7 2 2 2 2" xfId="43598"/>
    <cellStyle name="40% - Accent5 2 7 2 2 3" xfId="43599"/>
    <cellStyle name="40% - Accent5 2 7 2 3" xfId="43600"/>
    <cellStyle name="40% - Accent5 2 7 2 3 2" xfId="43601"/>
    <cellStyle name="40% - Accent5 2 7 2 3 2 2" xfId="43602"/>
    <cellStyle name="40% - Accent5 2 7 2 3 3" xfId="43603"/>
    <cellStyle name="40% - Accent5 2 7 2 4" xfId="43604"/>
    <cellStyle name="40% - Accent5 2 7 2 4 2" xfId="43605"/>
    <cellStyle name="40% - Accent5 2 7 2 5" xfId="43606"/>
    <cellStyle name="40% - Accent5 2 7 2 6" xfId="43607"/>
    <cellStyle name="40% - Accent5 2 7 2 7" xfId="43608"/>
    <cellStyle name="40% - Accent5 2 7 2 8" xfId="43609"/>
    <cellStyle name="40% - Accent5 2 7 2 9" xfId="43610"/>
    <cellStyle name="40% - Accent5 2 7 2_PNF Disclosure Summary 063011" xfId="43611"/>
    <cellStyle name="40% - Accent5 2 7 3" xfId="43612"/>
    <cellStyle name="40% - Accent5 2 7 3 2" xfId="43613"/>
    <cellStyle name="40% - Accent5 2 7 3 2 2" xfId="43614"/>
    <cellStyle name="40% - Accent5 2 7 3 3" xfId="43615"/>
    <cellStyle name="40% - Accent5 2 7 4" xfId="43616"/>
    <cellStyle name="40% - Accent5 2 7 4 2" xfId="43617"/>
    <cellStyle name="40% - Accent5 2 7 4 2 2" xfId="43618"/>
    <cellStyle name="40% - Accent5 2 7 4 3" xfId="43619"/>
    <cellStyle name="40% - Accent5 2 7 5" xfId="43620"/>
    <cellStyle name="40% - Accent5 2 7 5 2" xfId="43621"/>
    <cellStyle name="40% - Accent5 2 7 6" xfId="43622"/>
    <cellStyle name="40% - Accent5 2 7 7" xfId="43623"/>
    <cellStyle name="40% - Accent5 2 7 8" xfId="43624"/>
    <cellStyle name="40% - Accent5 2 7 9" xfId="43625"/>
    <cellStyle name="40% - Accent5 2 7_PNF Disclosure Summary 063011" xfId="43626"/>
    <cellStyle name="40% - Accent5 2 8" xfId="43627"/>
    <cellStyle name="40% - Accent5 2 8 10" xfId="43628"/>
    <cellStyle name="40% - Accent5 2 8 11" xfId="43629"/>
    <cellStyle name="40% - Accent5 2 8 12" xfId="43630"/>
    <cellStyle name="40% - Accent5 2 8 13" xfId="43631"/>
    <cellStyle name="40% - Accent5 2 8 14" xfId="43632"/>
    <cellStyle name="40% - Accent5 2 8 15" xfId="43633"/>
    <cellStyle name="40% - Accent5 2 8 2" xfId="43634"/>
    <cellStyle name="40% - Accent5 2 8 2 2" xfId="43635"/>
    <cellStyle name="40% - Accent5 2 8 2 2 2" xfId="43636"/>
    <cellStyle name="40% - Accent5 2 8 2 3" xfId="43637"/>
    <cellStyle name="40% - Accent5 2 8 3" xfId="43638"/>
    <cellStyle name="40% - Accent5 2 8 3 2" xfId="43639"/>
    <cellStyle name="40% - Accent5 2 8 3 2 2" xfId="43640"/>
    <cellStyle name="40% - Accent5 2 8 3 3" xfId="43641"/>
    <cellStyle name="40% - Accent5 2 8 4" xfId="43642"/>
    <cellStyle name="40% - Accent5 2 8 4 2" xfId="43643"/>
    <cellStyle name="40% - Accent5 2 8 5" xfId="43644"/>
    <cellStyle name="40% - Accent5 2 8 6" xfId="43645"/>
    <cellStyle name="40% - Accent5 2 8 7" xfId="43646"/>
    <cellStyle name="40% - Accent5 2 8 8" xfId="43647"/>
    <cellStyle name="40% - Accent5 2 8 9" xfId="43648"/>
    <cellStyle name="40% - Accent5 2 8_PNF Disclosure Summary 063011" xfId="43649"/>
    <cellStyle name="40% - Accent5 2 9" xfId="43650"/>
    <cellStyle name="40% - Accent5 2 9 2" xfId="43651"/>
    <cellStyle name="40% - Accent5 2 9 2 2" xfId="43652"/>
    <cellStyle name="40% - Accent5 2 9 3" xfId="43653"/>
    <cellStyle name="40% - Accent5 2_PNF Disclosure Summary 063011" xfId="43654"/>
    <cellStyle name="40% - Accent5 20" xfId="43655"/>
    <cellStyle name="40% - Accent5 20 10" xfId="43656"/>
    <cellStyle name="40% - Accent5 20 11" xfId="43657"/>
    <cellStyle name="40% - Accent5 20 12" xfId="43658"/>
    <cellStyle name="40% - Accent5 20 13" xfId="43659"/>
    <cellStyle name="40% - Accent5 20 14" xfId="43660"/>
    <cellStyle name="40% - Accent5 20 15" xfId="43661"/>
    <cellStyle name="40% - Accent5 20 2" xfId="43662"/>
    <cellStyle name="40% - Accent5 20 2 2" xfId="43663"/>
    <cellStyle name="40% - Accent5 20 2 2 2" xfId="43664"/>
    <cellStyle name="40% - Accent5 20 2 3" xfId="43665"/>
    <cellStyle name="40% - Accent5 20 3" xfId="43666"/>
    <cellStyle name="40% - Accent5 20 3 2" xfId="43667"/>
    <cellStyle name="40% - Accent5 20 3 2 2" xfId="43668"/>
    <cellStyle name="40% - Accent5 20 3 3" xfId="43669"/>
    <cellStyle name="40% - Accent5 20 4" xfId="43670"/>
    <cellStyle name="40% - Accent5 20 4 2" xfId="43671"/>
    <cellStyle name="40% - Accent5 20 5" xfId="43672"/>
    <cellStyle name="40% - Accent5 20 6" xfId="43673"/>
    <cellStyle name="40% - Accent5 20 7" xfId="43674"/>
    <cellStyle name="40% - Accent5 20 8" xfId="43675"/>
    <cellStyle name="40% - Accent5 20 9" xfId="43676"/>
    <cellStyle name="40% - Accent5 20_PNF Disclosure Summary 063011" xfId="43677"/>
    <cellStyle name="40% - Accent5 21" xfId="43678"/>
    <cellStyle name="40% - Accent5 21 2" xfId="43679"/>
    <cellStyle name="40% - Accent5 22" xfId="43680"/>
    <cellStyle name="40% - Accent5 23" xfId="43681"/>
    <cellStyle name="40% - Accent5 24" xfId="43682"/>
    <cellStyle name="40% - Accent5 25" xfId="43683"/>
    <cellStyle name="40% - Accent5 26" xfId="43684"/>
    <cellStyle name="40% - Accent5 27" xfId="43685"/>
    <cellStyle name="40% - Accent5 28" xfId="43686"/>
    <cellStyle name="40% - Accent5 29" xfId="43687"/>
    <cellStyle name="40% - Accent5 3" xfId="43688"/>
    <cellStyle name="40% - Accent5 3 10" xfId="43689"/>
    <cellStyle name="40% - Accent5 3 10 2" xfId="43690"/>
    <cellStyle name="40% - Accent5 3 10 2 2" xfId="43691"/>
    <cellStyle name="40% - Accent5 3 10 3" xfId="43692"/>
    <cellStyle name="40% - Accent5 3 11" xfId="43693"/>
    <cellStyle name="40% - Accent5 3 11 2" xfId="43694"/>
    <cellStyle name="40% - Accent5 3 12" xfId="43695"/>
    <cellStyle name="40% - Accent5 3 13" xfId="43696"/>
    <cellStyle name="40% - Accent5 3 14" xfId="43697"/>
    <cellStyle name="40% - Accent5 3 15" xfId="43698"/>
    <cellStyle name="40% - Accent5 3 16" xfId="43699"/>
    <cellStyle name="40% - Accent5 3 17" xfId="43700"/>
    <cellStyle name="40% - Accent5 3 18" xfId="43701"/>
    <cellStyle name="40% - Accent5 3 19" xfId="43702"/>
    <cellStyle name="40% - Accent5 3 2" xfId="43703"/>
    <cellStyle name="40% - Accent5 3 2 10" xfId="43704"/>
    <cellStyle name="40% - Accent5 3 2 11" xfId="43705"/>
    <cellStyle name="40% - Accent5 3 2 12" xfId="43706"/>
    <cellStyle name="40% - Accent5 3 2 13" xfId="43707"/>
    <cellStyle name="40% - Accent5 3 2 14" xfId="43708"/>
    <cellStyle name="40% - Accent5 3 2 15" xfId="43709"/>
    <cellStyle name="40% - Accent5 3 2 16" xfId="43710"/>
    <cellStyle name="40% - Accent5 3 2 2" xfId="43711"/>
    <cellStyle name="40% - Accent5 3 2 2 10" xfId="43712"/>
    <cellStyle name="40% - Accent5 3 2 2 11" xfId="43713"/>
    <cellStyle name="40% - Accent5 3 2 2 12" xfId="43714"/>
    <cellStyle name="40% - Accent5 3 2 2 13" xfId="43715"/>
    <cellStyle name="40% - Accent5 3 2 2 14" xfId="43716"/>
    <cellStyle name="40% - Accent5 3 2 2 15" xfId="43717"/>
    <cellStyle name="40% - Accent5 3 2 2 2" xfId="43718"/>
    <cellStyle name="40% - Accent5 3 2 2 2 2" xfId="43719"/>
    <cellStyle name="40% - Accent5 3 2 2 2 2 2" xfId="43720"/>
    <cellStyle name="40% - Accent5 3 2 2 2 3" xfId="43721"/>
    <cellStyle name="40% - Accent5 3 2 2 3" xfId="43722"/>
    <cellStyle name="40% - Accent5 3 2 2 3 2" xfId="43723"/>
    <cellStyle name="40% - Accent5 3 2 2 3 2 2" xfId="43724"/>
    <cellStyle name="40% - Accent5 3 2 2 3 3" xfId="43725"/>
    <cellStyle name="40% - Accent5 3 2 2 4" xfId="43726"/>
    <cellStyle name="40% - Accent5 3 2 2 4 2" xfId="43727"/>
    <cellStyle name="40% - Accent5 3 2 2 5" xfId="43728"/>
    <cellStyle name="40% - Accent5 3 2 2 6" xfId="43729"/>
    <cellStyle name="40% - Accent5 3 2 2 7" xfId="43730"/>
    <cellStyle name="40% - Accent5 3 2 2 8" xfId="43731"/>
    <cellStyle name="40% - Accent5 3 2 2 9" xfId="43732"/>
    <cellStyle name="40% - Accent5 3 2 2_PNF Disclosure Summary 063011" xfId="43733"/>
    <cellStyle name="40% - Accent5 3 2 3" xfId="43734"/>
    <cellStyle name="40% - Accent5 3 2 3 2" xfId="43735"/>
    <cellStyle name="40% - Accent5 3 2 3 2 2" xfId="43736"/>
    <cellStyle name="40% - Accent5 3 2 3 3" xfId="43737"/>
    <cellStyle name="40% - Accent5 3 2 4" xfId="43738"/>
    <cellStyle name="40% - Accent5 3 2 4 2" xfId="43739"/>
    <cellStyle name="40% - Accent5 3 2 4 2 2" xfId="43740"/>
    <cellStyle name="40% - Accent5 3 2 4 3" xfId="43741"/>
    <cellStyle name="40% - Accent5 3 2 5" xfId="43742"/>
    <cellStyle name="40% - Accent5 3 2 5 2" xfId="43743"/>
    <cellStyle name="40% - Accent5 3 2 6" xfId="43744"/>
    <cellStyle name="40% - Accent5 3 2 7" xfId="43745"/>
    <cellStyle name="40% - Accent5 3 2 8" xfId="43746"/>
    <cellStyle name="40% - Accent5 3 2 9" xfId="43747"/>
    <cellStyle name="40% - Accent5 3 2_PNF Disclosure Summary 063011" xfId="43748"/>
    <cellStyle name="40% - Accent5 3 20" xfId="43749"/>
    <cellStyle name="40% - Accent5 3 21" xfId="43750"/>
    <cellStyle name="40% - Accent5 3 22" xfId="43751"/>
    <cellStyle name="40% - Accent5 3 3" xfId="43752"/>
    <cellStyle name="40% - Accent5 3 3 10" xfId="43753"/>
    <cellStyle name="40% - Accent5 3 3 11" xfId="43754"/>
    <cellStyle name="40% - Accent5 3 3 12" xfId="43755"/>
    <cellStyle name="40% - Accent5 3 3 13" xfId="43756"/>
    <cellStyle name="40% - Accent5 3 3 14" xfId="43757"/>
    <cellStyle name="40% - Accent5 3 3 15" xfId="43758"/>
    <cellStyle name="40% - Accent5 3 3 16" xfId="43759"/>
    <cellStyle name="40% - Accent5 3 3 2" xfId="43760"/>
    <cellStyle name="40% - Accent5 3 3 2 10" xfId="43761"/>
    <cellStyle name="40% - Accent5 3 3 2 11" xfId="43762"/>
    <cellStyle name="40% - Accent5 3 3 2 12" xfId="43763"/>
    <cellStyle name="40% - Accent5 3 3 2 13" xfId="43764"/>
    <cellStyle name="40% - Accent5 3 3 2 14" xfId="43765"/>
    <cellStyle name="40% - Accent5 3 3 2 15" xfId="43766"/>
    <cellStyle name="40% - Accent5 3 3 2 2" xfId="43767"/>
    <cellStyle name="40% - Accent5 3 3 2 2 2" xfId="43768"/>
    <cellStyle name="40% - Accent5 3 3 2 2 2 2" xfId="43769"/>
    <cellStyle name="40% - Accent5 3 3 2 2 3" xfId="43770"/>
    <cellStyle name="40% - Accent5 3 3 2 3" xfId="43771"/>
    <cellStyle name="40% - Accent5 3 3 2 3 2" xfId="43772"/>
    <cellStyle name="40% - Accent5 3 3 2 3 2 2" xfId="43773"/>
    <cellStyle name="40% - Accent5 3 3 2 3 3" xfId="43774"/>
    <cellStyle name="40% - Accent5 3 3 2 4" xfId="43775"/>
    <cellStyle name="40% - Accent5 3 3 2 4 2" xfId="43776"/>
    <cellStyle name="40% - Accent5 3 3 2 5" xfId="43777"/>
    <cellStyle name="40% - Accent5 3 3 2 6" xfId="43778"/>
    <cellStyle name="40% - Accent5 3 3 2 7" xfId="43779"/>
    <cellStyle name="40% - Accent5 3 3 2 8" xfId="43780"/>
    <cellStyle name="40% - Accent5 3 3 2 9" xfId="43781"/>
    <cellStyle name="40% - Accent5 3 3 2_PNF Disclosure Summary 063011" xfId="43782"/>
    <cellStyle name="40% - Accent5 3 3 3" xfId="43783"/>
    <cellStyle name="40% - Accent5 3 3 3 2" xfId="43784"/>
    <cellStyle name="40% - Accent5 3 3 3 2 2" xfId="43785"/>
    <cellStyle name="40% - Accent5 3 3 3 3" xfId="43786"/>
    <cellStyle name="40% - Accent5 3 3 4" xfId="43787"/>
    <cellStyle name="40% - Accent5 3 3 4 2" xfId="43788"/>
    <cellStyle name="40% - Accent5 3 3 4 2 2" xfId="43789"/>
    <cellStyle name="40% - Accent5 3 3 4 3" xfId="43790"/>
    <cellStyle name="40% - Accent5 3 3 5" xfId="43791"/>
    <cellStyle name="40% - Accent5 3 3 5 2" xfId="43792"/>
    <cellStyle name="40% - Accent5 3 3 6" xfId="43793"/>
    <cellStyle name="40% - Accent5 3 3 7" xfId="43794"/>
    <cellStyle name="40% - Accent5 3 3 8" xfId="43795"/>
    <cellStyle name="40% - Accent5 3 3 9" xfId="43796"/>
    <cellStyle name="40% - Accent5 3 3_PNF Disclosure Summary 063011" xfId="43797"/>
    <cellStyle name="40% - Accent5 3 4" xfId="43798"/>
    <cellStyle name="40% - Accent5 3 4 10" xfId="43799"/>
    <cellStyle name="40% - Accent5 3 4 11" xfId="43800"/>
    <cellStyle name="40% - Accent5 3 4 12" xfId="43801"/>
    <cellStyle name="40% - Accent5 3 4 13" xfId="43802"/>
    <cellStyle name="40% - Accent5 3 4 14" xfId="43803"/>
    <cellStyle name="40% - Accent5 3 4 15" xfId="43804"/>
    <cellStyle name="40% - Accent5 3 4 16" xfId="43805"/>
    <cellStyle name="40% - Accent5 3 4 2" xfId="43806"/>
    <cellStyle name="40% - Accent5 3 4 2 10" xfId="43807"/>
    <cellStyle name="40% - Accent5 3 4 2 11" xfId="43808"/>
    <cellStyle name="40% - Accent5 3 4 2 12" xfId="43809"/>
    <cellStyle name="40% - Accent5 3 4 2 13" xfId="43810"/>
    <cellStyle name="40% - Accent5 3 4 2 14" xfId="43811"/>
    <cellStyle name="40% - Accent5 3 4 2 15" xfId="43812"/>
    <cellStyle name="40% - Accent5 3 4 2 2" xfId="43813"/>
    <cellStyle name="40% - Accent5 3 4 2 2 2" xfId="43814"/>
    <cellStyle name="40% - Accent5 3 4 2 2 2 2" xfId="43815"/>
    <cellStyle name="40% - Accent5 3 4 2 2 3" xfId="43816"/>
    <cellStyle name="40% - Accent5 3 4 2 3" xfId="43817"/>
    <cellStyle name="40% - Accent5 3 4 2 3 2" xfId="43818"/>
    <cellStyle name="40% - Accent5 3 4 2 3 2 2" xfId="43819"/>
    <cellStyle name="40% - Accent5 3 4 2 3 3" xfId="43820"/>
    <cellStyle name="40% - Accent5 3 4 2 4" xfId="43821"/>
    <cellStyle name="40% - Accent5 3 4 2 4 2" xfId="43822"/>
    <cellStyle name="40% - Accent5 3 4 2 5" xfId="43823"/>
    <cellStyle name="40% - Accent5 3 4 2 6" xfId="43824"/>
    <cellStyle name="40% - Accent5 3 4 2 7" xfId="43825"/>
    <cellStyle name="40% - Accent5 3 4 2 8" xfId="43826"/>
    <cellStyle name="40% - Accent5 3 4 2 9" xfId="43827"/>
    <cellStyle name="40% - Accent5 3 4 2_PNF Disclosure Summary 063011" xfId="43828"/>
    <cellStyle name="40% - Accent5 3 4 3" xfId="43829"/>
    <cellStyle name="40% - Accent5 3 4 3 2" xfId="43830"/>
    <cellStyle name="40% - Accent5 3 4 3 2 2" xfId="43831"/>
    <cellStyle name="40% - Accent5 3 4 3 3" xfId="43832"/>
    <cellStyle name="40% - Accent5 3 4 4" xfId="43833"/>
    <cellStyle name="40% - Accent5 3 4 4 2" xfId="43834"/>
    <cellStyle name="40% - Accent5 3 4 4 2 2" xfId="43835"/>
    <cellStyle name="40% - Accent5 3 4 4 3" xfId="43836"/>
    <cellStyle name="40% - Accent5 3 4 5" xfId="43837"/>
    <cellStyle name="40% - Accent5 3 4 5 2" xfId="43838"/>
    <cellStyle name="40% - Accent5 3 4 6" xfId="43839"/>
    <cellStyle name="40% - Accent5 3 4 7" xfId="43840"/>
    <cellStyle name="40% - Accent5 3 4 8" xfId="43841"/>
    <cellStyle name="40% - Accent5 3 4 9" xfId="43842"/>
    <cellStyle name="40% - Accent5 3 4_PNF Disclosure Summary 063011" xfId="43843"/>
    <cellStyle name="40% - Accent5 3 5" xfId="43844"/>
    <cellStyle name="40% - Accent5 3 5 10" xfId="43845"/>
    <cellStyle name="40% - Accent5 3 5 11" xfId="43846"/>
    <cellStyle name="40% - Accent5 3 5 12" xfId="43847"/>
    <cellStyle name="40% - Accent5 3 5 13" xfId="43848"/>
    <cellStyle name="40% - Accent5 3 5 14" xfId="43849"/>
    <cellStyle name="40% - Accent5 3 5 15" xfId="43850"/>
    <cellStyle name="40% - Accent5 3 5 16" xfId="43851"/>
    <cellStyle name="40% - Accent5 3 5 2" xfId="43852"/>
    <cellStyle name="40% - Accent5 3 5 2 10" xfId="43853"/>
    <cellStyle name="40% - Accent5 3 5 2 11" xfId="43854"/>
    <cellStyle name="40% - Accent5 3 5 2 12" xfId="43855"/>
    <cellStyle name="40% - Accent5 3 5 2 13" xfId="43856"/>
    <cellStyle name="40% - Accent5 3 5 2 14" xfId="43857"/>
    <cellStyle name="40% - Accent5 3 5 2 15" xfId="43858"/>
    <cellStyle name="40% - Accent5 3 5 2 2" xfId="43859"/>
    <cellStyle name="40% - Accent5 3 5 2 2 2" xfId="43860"/>
    <cellStyle name="40% - Accent5 3 5 2 2 2 2" xfId="43861"/>
    <cellStyle name="40% - Accent5 3 5 2 2 3" xfId="43862"/>
    <cellStyle name="40% - Accent5 3 5 2 3" xfId="43863"/>
    <cellStyle name="40% - Accent5 3 5 2 3 2" xfId="43864"/>
    <cellStyle name="40% - Accent5 3 5 2 3 2 2" xfId="43865"/>
    <cellStyle name="40% - Accent5 3 5 2 3 3" xfId="43866"/>
    <cellStyle name="40% - Accent5 3 5 2 4" xfId="43867"/>
    <cellStyle name="40% - Accent5 3 5 2 4 2" xfId="43868"/>
    <cellStyle name="40% - Accent5 3 5 2 5" xfId="43869"/>
    <cellStyle name="40% - Accent5 3 5 2 6" xfId="43870"/>
    <cellStyle name="40% - Accent5 3 5 2 7" xfId="43871"/>
    <cellStyle name="40% - Accent5 3 5 2 8" xfId="43872"/>
    <cellStyle name="40% - Accent5 3 5 2 9" xfId="43873"/>
    <cellStyle name="40% - Accent5 3 5 2_PNF Disclosure Summary 063011" xfId="43874"/>
    <cellStyle name="40% - Accent5 3 5 3" xfId="43875"/>
    <cellStyle name="40% - Accent5 3 5 3 2" xfId="43876"/>
    <cellStyle name="40% - Accent5 3 5 3 2 2" xfId="43877"/>
    <cellStyle name="40% - Accent5 3 5 3 3" xfId="43878"/>
    <cellStyle name="40% - Accent5 3 5 4" xfId="43879"/>
    <cellStyle name="40% - Accent5 3 5 4 2" xfId="43880"/>
    <cellStyle name="40% - Accent5 3 5 4 2 2" xfId="43881"/>
    <cellStyle name="40% - Accent5 3 5 4 3" xfId="43882"/>
    <cellStyle name="40% - Accent5 3 5 5" xfId="43883"/>
    <cellStyle name="40% - Accent5 3 5 5 2" xfId="43884"/>
    <cellStyle name="40% - Accent5 3 5 6" xfId="43885"/>
    <cellStyle name="40% - Accent5 3 5 7" xfId="43886"/>
    <cellStyle name="40% - Accent5 3 5 8" xfId="43887"/>
    <cellStyle name="40% - Accent5 3 5 9" xfId="43888"/>
    <cellStyle name="40% - Accent5 3 5_PNF Disclosure Summary 063011" xfId="43889"/>
    <cellStyle name="40% - Accent5 3 6" xfId="43890"/>
    <cellStyle name="40% - Accent5 3 6 10" xfId="43891"/>
    <cellStyle name="40% - Accent5 3 6 11" xfId="43892"/>
    <cellStyle name="40% - Accent5 3 6 12" xfId="43893"/>
    <cellStyle name="40% - Accent5 3 6 13" xfId="43894"/>
    <cellStyle name="40% - Accent5 3 6 14" xfId="43895"/>
    <cellStyle name="40% - Accent5 3 6 15" xfId="43896"/>
    <cellStyle name="40% - Accent5 3 6 16" xfId="43897"/>
    <cellStyle name="40% - Accent5 3 6 2" xfId="43898"/>
    <cellStyle name="40% - Accent5 3 6 2 10" xfId="43899"/>
    <cellStyle name="40% - Accent5 3 6 2 11" xfId="43900"/>
    <cellStyle name="40% - Accent5 3 6 2 12" xfId="43901"/>
    <cellStyle name="40% - Accent5 3 6 2 13" xfId="43902"/>
    <cellStyle name="40% - Accent5 3 6 2 14" xfId="43903"/>
    <cellStyle name="40% - Accent5 3 6 2 15" xfId="43904"/>
    <cellStyle name="40% - Accent5 3 6 2 2" xfId="43905"/>
    <cellStyle name="40% - Accent5 3 6 2 2 2" xfId="43906"/>
    <cellStyle name="40% - Accent5 3 6 2 2 2 2" xfId="43907"/>
    <cellStyle name="40% - Accent5 3 6 2 2 3" xfId="43908"/>
    <cellStyle name="40% - Accent5 3 6 2 3" xfId="43909"/>
    <cellStyle name="40% - Accent5 3 6 2 3 2" xfId="43910"/>
    <cellStyle name="40% - Accent5 3 6 2 3 2 2" xfId="43911"/>
    <cellStyle name="40% - Accent5 3 6 2 3 3" xfId="43912"/>
    <cellStyle name="40% - Accent5 3 6 2 4" xfId="43913"/>
    <cellStyle name="40% - Accent5 3 6 2 4 2" xfId="43914"/>
    <cellStyle name="40% - Accent5 3 6 2 5" xfId="43915"/>
    <cellStyle name="40% - Accent5 3 6 2 6" xfId="43916"/>
    <cellStyle name="40% - Accent5 3 6 2 7" xfId="43917"/>
    <cellStyle name="40% - Accent5 3 6 2 8" xfId="43918"/>
    <cellStyle name="40% - Accent5 3 6 2 9" xfId="43919"/>
    <cellStyle name="40% - Accent5 3 6 2_PNF Disclosure Summary 063011" xfId="43920"/>
    <cellStyle name="40% - Accent5 3 6 3" xfId="43921"/>
    <cellStyle name="40% - Accent5 3 6 3 2" xfId="43922"/>
    <cellStyle name="40% - Accent5 3 6 3 2 2" xfId="43923"/>
    <cellStyle name="40% - Accent5 3 6 3 3" xfId="43924"/>
    <cellStyle name="40% - Accent5 3 6 4" xfId="43925"/>
    <cellStyle name="40% - Accent5 3 6 4 2" xfId="43926"/>
    <cellStyle name="40% - Accent5 3 6 4 2 2" xfId="43927"/>
    <cellStyle name="40% - Accent5 3 6 4 3" xfId="43928"/>
    <cellStyle name="40% - Accent5 3 6 5" xfId="43929"/>
    <cellStyle name="40% - Accent5 3 6 5 2" xfId="43930"/>
    <cellStyle name="40% - Accent5 3 6 6" xfId="43931"/>
    <cellStyle name="40% - Accent5 3 6 7" xfId="43932"/>
    <cellStyle name="40% - Accent5 3 6 8" xfId="43933"/>
    <cellStyle name="40% - Accent5 3 6 9" xfId="43934"/>
    <cellStyle name="40% - Accent5 3 6_PNF Disclosure Summary 063011" xfId="43935"/>
    <cellStyle name="40% - Accent5 3 7" xfId="43936"/>
    <cellStyle name="40% - Accent5 3 7 10" xfId="43937"/>
    <cellStyle name="40% - Accent5 3 7 11" xfId="43938"/>
    <cellStyle name="40% - Accent5 3 7 12" xfId="43939"/>
    <cellStyle name="40% - Accent5 3 7 13" xfId="43940"/>
    <cellStyle name="40% - Accent5 3 7 14" xfId="43941"/>
    <cellStyle name="40% - Accent5 3 7 15" xfId="43942"/>
    <cellStyle name="40% - Accent5 3 7 16" xfId="43943"/>
    <cellStyle name="40% - Accent5 3 7 2" xfId="43944"/>
    <cellStyle name="40% - Accent5 3 7 2 10" xfId="43945"/>
    <cellStyle name="40% - Accent5 3 7 2 11" xfId="43946"/>
    <cellStyle name="40% - Accent5 3 7 2 12" xfId="43947"/>
    <cellStyle name="40% - Accent5 3 7 2 13" xfId="43948"/>
    <cellStyle name="40% - Accent5 3 7 2 14" xfId="43949"/>
    <cellStyle name="40% - Accent5 3 7 2 15" xfId="43950"/>
    <cellStyle name="40% - Accent5 3 7 2 2" xfId="43951"/>
    <cellStyle name="40% - Accent5 3 7 2 2 2" xfId="43952"/>
    <cellStyle name="40% - Accent5 3 7 2 2 2 2" xfId="43953"/>
    <cellStyle name="40% - Accent5 3 7 2 2 3" xfId="43954"/>
    <cellStyle name="40% - Accent5 3 7 2 3" xfId="43955"/>
    <cellStyle name="40% - Accent5 3 7 2 3 2" xfId="43956"/>
    <cellStyle name="40% - Accent5 3 7 2 3 2 2" xfId="43957"/>
    <cellStyle name="40% - Accent5 3 7 2 3 3" xfId="43958"/>
    <cellStyle name="40% - Accent5 3 7 2 4" xfId="43959"/>
    <cellStyle name="40% - Accent5 3 7 2 4 2" xfId="43960"/>
    <cellStyle name="40% - Accent5 3 7 2 5" xfId="43961"/>
    <cellStyle name="40% - Accent5 3 7 2 6" xfId="43962"/>
    <cellStyle name="40% - Accent5 3 7 2 7" xfId="43963"/>
    <cellStyle name="40% - Accent5 3 7 2 8" xfId="43964"/>
    <cellStyle name="40% - Accent5 3 7 2 9" xfId="43965"/>
    <cellStyle name="40% - Accent5 3 7 2_PNF Disclosure Summary 063011" xfId="43966"/>
    <cellStyle name="40% - Accent5 3 7 3" xfId="43967"/>
    <cellStyle name="40% - Accent5 3 7 3 2" xfId="43968"/>
    <cellStyle name="40% - Accent5 3 7 3 2 2" xfId="43969"/>
    <cellStyle name="40% - Accent5 3 7 3 3" xfId="43970"/>
    <cellStyle name="40% - Accent5 3 7 4" xfId="43971"/>
    <cellStyle name="40% - Accent5 3 7 4 2" xfId="43972"/>
    <cellStyle name="40% - Accent5 3 7 4 2 2" xfId="43973"/>
    <cellStyle name="40% - Accent5 3 7 4 3" xfId="43974"/>
    <cellStyle name="40% - Accent5 3 7 5" xfId="43975"/>
    <cellStyle name="40% - Accent5 3 7 5 2" xfId="43976"/>
    <cellStyle name="40% - Accent5 3 7 6" xfId="43977"/>
    <cellStyle name="40% - Accent5 3 7 7" xfId="43978"/>
    <cellStyle name="40% - Accent5 3 7 8" xfId="43979"/>
    <cellStyle name="40% - Accent5 3 7 9" xfId="43980"/>
    <cellStyle name="40% - Accent5 3 7_PNF Disclosure Summary 063011" xfId="43981"/>
    <cellStyle name="40% - Accent5 3 8" xfId="43982"/>
    <cellStyle name="40% - Accent5 3 8 10" xfId="43983"/>
    <cellStyle name="40% - Accent5 3 8 11" xfId="43984"/>
    <cellStyle name="40% - Accent5 3 8 12" xfId="43985"/>
    <cellStyle name="40% - Accent5 3 8 13" xfId="43986"/>
    <cellStyle name="40% - Accent5 3 8 14" xfId="43987"/>
    <cellStyle name="40% - Accent5 3 8 15" xfId="43988"/>
    <cellStyle name="40% - Accent5 3 8 2" xfId="43989"/>
    <cellStyle name="40% - Accent5 3 8 2 2" xfId="43990"/>
    <cellStyle name="40% - Accent5 3 8 2 2 2" xfId="43991"/>
    <cellStyle name="40% - Accent5 3 8 2 3" xfId="43992"/>
    <cellStyle name="40% - Accent5 3 8 3" xfId="43993"/>
    <cellStyle name="40% - Accent5 3 8 3 2" xfId="43994"/>
    <cellStyle name="40% - Accent5 3 8 3 2 2" xfId="43995"/>
    <cellStyle name="40% - Accent5 3 8 3 3" xfId="43996"/>
    <cellStyle name="40% - Accent5 3 8 4" xfId="43997"/>
    <cellStyle name="40% - Accent5 3 8 4 2" xfId="43998"/>
    <cellStyle name="40% - Accent5 3 8 5" xfId="43999"/>
    <cellStyle name="40% - Accent5 3 8 6" xfId="44000"/>
    <cellStyle name="40% - Accent5 3 8 7" xfId="44001"/>
    <cellStyle name="40% - Accent5 3 8 8" xfId="44002"/>
    <cellStyle name="40% - Accent5 3 8 9" xfId="44003"/>
    <cellStyle name="40% - Accent5 3 8_PNF Disclosure Summary 063011" xfId="44004"/>
    <cellStyle name="40% - Accent5 3 9" xfId="44005"/>
    <cellStyle name="40% - Accent5 3 9 2" xfId="44006"/>
    <cellStyle name="40% - Accent5 3 9 2 2" xfId="44007"/>
    <cellStyle name="40% - Accent5 3 9 3" xfId="44008"/>
    <cellStyle name="40% - Accent5 3_PNF Disclosure Summary 063011" xfId="44009"/>
    <cellStyle name="40% - Accent5 30" xfId="44010"/>
    <cellStyle name="40% - Accent5 31" xfId="44011"/>
    <cellStyle name="40% - Accent5 32" xfId="44012"/>
    <cellStyle name="40% - Accent5 4" xfId="44013"/>
    <cellStyle name="40% - Accent5 4 10" xfId="44014"/>
    <cellStyle name="40% - Accent5 4 10 2" xfId="44015"/>
    <cellStyle name="40% - Accent5 4 10 2 2" xfId="44016"/>
    <cellStyle name="40% - Accent5 4 10 3" xfId="44017"/>
    <cellStyle name="40% - Accent5 4 11" xfId="44018"/>
    <cellStyle name="40% - Accent5 4 11 2" xfId="44019"/>
    <cellStyle name="40% - Accent5 4 12" xfId="44020"/>
    <cellStyle name="40% - Accent5 4 13" xfId="44021"/>
    <cellStyle name="40% - Accent5 4 14" xfId="44022"/>
    <cellStyle name="40% - Accent5 4 15" xfId="44023"/>
    <cellStyle name="40% - Accent5 4 16" xfId="44024"/>
    <cellStyle name="40% - Accent5 4 17" xfId="44025"/>
    <cellStyle name="40% - Accent5 4 18" xfId="44026"/>
    <cellStyle name="40% - Accent5 4 19" xfId="44027"/>
    <cellStyle name="40% - Accent5 4 2" xfId="44028"/>
    <cellStyle name="40% - Accent5 4 2 10" xfId="44029"/>
    <cellStyle name="40% - Accent5 4 2 11" xfId="44030"/>
    <cellStyle name="40% - Accent5 4 2 12" xfId="44031"/>
    <cellStyle name="40% - Accent5 4 2 13" xfId="44032"/>
    <cellStyle name="40% - Accent5 4 2 14" xfId="44033"/>
    <cellStyle name="40% - Accent5 4 2 15" xfId="44034"/>
    <cellStyle name="40% - Accent5 4 2 16" xfId="44035"/>
    <cellStyle name="40% - Accent5 4 2 2" xfId="44036"/>
    <cellStyle name="40% - Accent5 4 2 2 10" xfId="44037"/>
    <cellStyle name="40% - Accent5 4 2 2 11" xfId="44038"/>
    <cellStyle name="40% - Accent5 4 2 2 12" xfId="44039"/>
    <cellStyle name="40% - Accent5 4 2 2 13" xfId="44040"/>
    <cellStyle name="40% - Accent5 4 2 2 14" xfId="44041"/>
    <cellStyle name="40% - Accent5 4 2 2 15" xfId="44042"/>
    <cellStyle name="40% - Accent5 4 2 2 2" xfId="44043"/>
    <cellStyle name="40% - Accent5 4 2 2 2 2" xfId="44044"/>
    <cellStyle name="40% - Accent5 4 2 2 2 2 2" xfId="44045"/>
    <cellStyle name="40% - Accent5 4 2 2 2 3" xfId="44046"/>
    <cellStyle name="40% - Accent5 4 2 2 3" xfId="44047"/>
    <cellStyle name="40% - Accent5 4 2 2 3 2" xfId="44048"/>
    <cellStyle name="40% - Accent5 4 2 2 3 2 2" xfId="44049"/>
    <cellStyle name="40% - Accent5 4 2 2 3 3" xfId="44050"/>
    <cellStyle name="40% - Accent5 4 2 2 4" xfId="44051"/>
    <cellStyle name="40% - Accent5 4 2 2 4 2" xfId="44052"/>
    <cellStyle name="40% - Accent5 4 2 2 5" xfId="44053"/>
    <cellStyle name="40% - Accent5 4 2 2 6" xfId="44054"/>
    <cellStyle name="40% - Accent5 4 2 2 7" xfId="44055"/>
    <cellStyle name="40% - Accent5 4 2 2 8" xfId="44056"/>
    <cellStyle name="40% - Accent5 4 2 2 9" xfId="44057"/>
    <cellStyle name="40% - Accent5 4 2 2_PNF Disclosure Summary 063011" xfId="44058"/>
    <cellStyle name="40% - Accent5 4 2 3" xfId="44059"/>
    <cellStyle name="40% - Accent5 4 2 3 2" xfId="44060"/>
    <cellStyle name="40% - Accent5 4 2 3 2 2" xfId="44061"/>
    <cellStyle name="40% - Accent5 4 2 3 3" xfId="44062"/>
    <cellStyle name="40% - Accent5 4 2 4" xfId="44063"/>
    <cellStyle name="40% - Accent5 4 2 4 2" xfId="44064"/>
    <cellStyle name="40% - Accent5 4 2 4 2 2" xfId="44065"/>
    <cellStyle name="40% - Accent5 4 2 4 3" xfId="44066"/>
    <cellStyle name="40% - Accent5 4 2 5" xfId="44067"/>
    <cellStyle name="40% - Accent5 4 2 5 2" xfId="44068"/>
    <cellStyle name="40% - Accent5 4 2 6" xfId="44069"/>
    <cellStyle name="40% - Accent5 4 2 7" xfId="44070"/>
    <cellStyle name="40% - Accent5 4 2 8" xfId="44071"/>
    <cellStyle name="40% - Accent5 4 2 9" xfId="44072"/>
    <cellStyle name="40% - Accent5 4 2_PNF Disclosure Summary 063011" xfId="44073"/>
    <cellStyle name="40% - Accent5 4 20" xfId="44074"/>
    <cellStyle name="40% - Accent5 4 21" xfId="44075"/>
    <cellStyle name="40% - Accent5 4 22" xfId="44076"/>
    <cellStyle name="40% - Accent5 4 3" xfId="44077"/>
    <cellStyle name="40% - Accent5 4 3 10" xfId="44078"/>
    <cellStyle name="40% - Accent5 4 3 11" xfId="44079"/>
    <cellStyle name="40% - Accent5 4 3 12" xfId="44080"/>
    <cellStyle name="40% - Accent5 4 3 13" xfId="44081"/>
    <cellStyle name="40% - Accent5 4 3 14" xfId="44082"/>
    <cellStyle name="40% - Accent5 4 3 15" xfId="44083"/>
    <cellStyle name="40% - Accent5 4 3 16" xfId="44084"/>
    <cellStyle name="40% - Accent5 4 3 2" xfId="44085"/>
    <cellStyle name="40% - Accent5 4 3 2 10" xfId="44086"/>
    <cellStyle name="40% - Accent5 4 3 2 11" xfId="44087"/>
    <cellStyle name="40% - Accent5 4 3 2 12" xfId="44088"/>
    <cellStyle name="40% - Accent5 4 3 2 13" xfId="44089"/>
    <cellStyle name="40% - Accent5 4 3 2 14" xfId="44090"/>
    <cellStyle name="40% - Accent5 4 3 2 15" xfId="44091"/>
    <cellStyle name="40% - Accent5 4 3 2 2" xfId="44092"/>
    <cellStyle name="40% - Accent5 4 3 2 2 2" xfId="44093"/>
    <cellStyle name="40% - Accent5 4 3 2 2 2 2" xfId="44094"/>
    <cellStyle name="40% - Accent5 4 3 2 2 3" xfId="44095"/>
    <cellStyle name="40% - Accent5 4 3 2 3" xfId="44096"/>
    <cellStyle name="40% - Accent5 4 3 2 3 2" xfId="44097"/>
    <cellStyle name="40% - Accent5 4 3 2 3 2 2" xfId="44098"/>
    <cellStyle name="40% - Accent5 4 3 2 3 3" xfId="44099"/>
    <cellStyle name="40% - Accent5 4 3 2 4" xfId="44100"/>
    <cellStyle name="40% - Accent5 4 3 2 4 2" xfId="44101"/>
    <cellStyle name="40% - Accent5 4 3 2 5" xfId="44102"/>
    <cellStyle name="40% - Accent5 4 3 2 6" xfId="44103"/>
    <cellStyle name="40% - Accent5 4 3 2 7" xfId="44104"/>
    <cellStyle name="40% - Accent5 4 3 2 8" xfId="44105"/>
    <cellStyle name="40% - Accent5 4 3 2 9" xfId="44106"/>
    <cellStyle name="40% - Accent5 4 3 2_PNF Disclosure Summary 063011" xfId="44107"/>
    <cellStyle name="40% - Accent5 4 3 3" xfId="44108"/>
    <cellStyle name="40% - Accent5 4 3 3 2" xfId="44109"/>
    <cellStyle name="40% - Accent5 4 3 3 2 2" xfId="44110"/>
    <cellStyle name="40% - Accent5 4 3 3 3" xfId="44111"/>
    <cellStyle name="40% - Accent5 4 3 4" xfId="44112"/>
    <cellStyle name="40% - Accent5 4 3 4 2" xfId="44113"/>
    <cellStyle name="40% - Accent5 4 3 4 2 2" xfId="44114"/>
    <cellStyle name="40% - Accent5 4 3 4 3" xfId="44115"/>
    <cellStyle name="40% - Accent5 4 3 5" xfId="44116"/>
    <cellStyle name="40% - Accent5 4 3 5 2" xfId="44117"/>
    <cellStyle name="40% - Accent5 4 3 6" xfId="44118"/>
    <cellStyle name="40% - Accent5 4 3 7" xfId="44119"/>
    <cellStyle name="40% - Accent5 4 3 8" xfId="44120"/>
    <cellStyle name="40% - Accent5 4 3 9" xfId="44121"/>
    <cellStyle name="40% - Accent5 4 3_PNF Disclosure Summary 063011" xfId="44122"/>
    <cellStyle name="40% - Accent5 4 4" xfId="44123"/>
    <cellStyle name="40% - Accent5 4 4 10" xfId="44124"/>
    <cellStyle name="40% - Accent5 4 4 11" xfId="44125"/>
    <cellStyle name="40% - Accent5 4 4 12" xfId="44126"/>
    <cellStyle name="40% - Accent5 4 4 13" xfId="44127"/>
    <cellStyle name="40% - Accent5 4 4 14" xfId="44128"/>
    <cellStyle name="40% - Accent5 4 4 15" xfId="44129"/>
    <cellStyle name="40% - Accent5 4 4 16" xfId="44130"/>
    <cellStyle name="40% - Accent5 4 4 2" xfId="44131"/>
    <cellStyle name="40% - Accent5 4 4 2 10" xfId="44132"/>
    <cellStyle name="40% - Accent5 4 4 2 11" xfId="44133"/>
    <cellStyle name="40% - Accent5 4 4 2 12" xfId="44134"/>
    <cellStyle name="40% - Accent5 4 4 2 13" xfId="44135"/>
    <cellStyle name="40% - Accent5 4 4 2 14" xfId="44136"/>
    <cellStyle name="40% - Accent5 4 4 2 15" xfId="44137"/>
    <cellStyle name="40% - Accent5 4 4 2 2" xfId="44138"/>
    <cellStyle name="40% - Accent5 4 4 2 2 2" xfId="44139"/>
    <cellStyle name="40% - Accent5 4 4 2 2 2 2" xfId="44140"/>
    <cellStyle name="40% - Accent5 4 4 2 2 3" xfId="44141"/>
    <cellStyle name="40% - Accent5 4 4 2 3" xfId="44142"/>
    <cellStyle name="40% - Accent5 4 4 2 3 2" xfId="44143"/>
    <cellStyle name="40% - Accent5 4 4 2 3 2 2" xfId="44144"/>
    <cellStyle name="40% - Accent5 4 4 2 3 3" xfId="44145"/>
    <cellStyle name="40% - Accent5 4 4 2 4" xfId="44146"/>
    <cellStyle name="40% - Accent5 4 4 2 4 2" xfId="44147"/>
    <cellStyle name="40% - Accent5 4 4 2 5" xfId="44148"/>
    <cellStyle name="40% - Accent5 4 4 2 6" xfId="44149"/>
    <cellStyle name="40% - Accent5 4 4 2 7" xfId="44150"/>
    <cellStyle name="40% - Accent5 4 4 2 8" xfId="44151"/>
    <cellStyle name="40% - Accent5 4 4 2 9" xfId="44152"/>
    <cellStyle name="40% - Accent5 4 4 2_PNF Disclosure Summary 063011" xfId="44153"/>
    <cellStyle name="40% - Accent5 4 4 3" xfId="44154"/>
    <cellStyle name="40% - Accent5 4 4 3 2" xfId="44155"/>
    <cellStyle name="40% - Accent5 4 4 3 2 2" xfId="44156"/>
    <cellStyle name="40% - Accent5 4 4 3 3" xfId="44157"/>
    <cellStyle name="40% - Accent5 4 4 4" xfId="44158"/>
    <cellStyle name="40% - Accent5 4 4 4 2" xfId="44159"/>
    <cellStyle name="40% - Accent5 4 4 4 2 2" xfId="44160"/>
    <cellStyle name="40% - Accent5 4 4 4 3" xfId="44161"/>
    <cellStyle name="40% - Accent5 4 4 5" xfId="44162"/>
    <cellStyle name="40% - Accent5 4 4 5 2" xfId="44163"/>
    <cellStyle name="40% - Accent5 4 4 6" xfId="44164"/>
    <cellStyle name="40% - Accent5 4 4 7" xfId="44165"/>
    <cellStyle name="40% - Accent5 4 4 8" xfId="44166"/>
    <cellStyle name="40% - Accent5 4 4 9" xfId="44167"/>
    <cellStyle name="40% - Accent5 4 4_PNF Disclosure Summary 063011" xfId="44168"/>
    <cellStyle name="40% - Accent5 4 5" xfId="44169"/>
    <cellStyle name="40% - Accent5 4 5 10" xfId="44170"/>
    <cellStyle name="40% - Accent5 4 5 11" xfId="44171"/>
    <cellStyle name="40% - Accent5 4 5 12" xfId="44172"/>
    <cellStyle name="40% - Accent5 4 5 13" xfId="44173"/>
    <cellStyle name="40% - Accent5 4 5 14" xfId="44174"/>
    <cellStyle name="40% - Accent5 4 5 15" xfId="44175"/>
    <cellStyle name="40% - Accent5 4 5 16" xfId="44176"/>
    <cellStyle name="40% - Accent5 4 5 2" xfId="44177"/>
    <cellStyle name="40% - Accent5 4 5 2 10" xfId="44178"/>
    <cellStyle name="40% - Accent5 4 5 2 11" xfId="44179"/>
    <cellStyle name="40% - Accent5 4 5 2 12" xfId="44180"/>
    <cellStyle name="40% - Accent5 4 5 2 13" xfId="44181"/>
    <cellStyle name="40% - Accent5 4 5 2 14" xfId="44182"/>
    <cellStyle name="40% - Accent5 4 5 2 15" xfId="44183"/>
    <cellStyle name="40% - Accent5 4 5 2 2" xfId="44184"/>
    <cellStyle name="40% - Accent5 4 5 2 2 2" xfId="44185"/>
    <cellStyle name="40% - Accent5 4 5 2 2 2 2" xfId="44186"/>
    <cellStyle name="40% - Accent5 4 5 2 2 3" xfId="44187"/>
    <cellStyle name="40% - Accent5 4 5 2 3" xfId="44188"/>
    <cellStyle name="40% - Accent5 4 5 2 3 2" xfId="44189"/>
    <cellStyle name="40% - Accent5 4 5 2 3 2 2" xfId="44190"/>
    <cellStyle name="40% - Accent5 4 5 2 3 3" xfId="44191"/>
    <cellStyle name="40% - Accent5 4 5 2 4" xfId="44192"/>
    <cellStyle name="40% - Accent5 4 5 2 4 2" xfId="44193"/>
    <cellStyle name="40% - Accent5 4 5 2 5" xfId="44194"/>
    <cellStyle name="40% - Accent5 4 5 2 6" xfId="44195"/>
    <cellStyle name="40% - Accent5 4 5 2 7" xfId="44196"/>
    <cellStyle name="40% - Accent5 4 5 2 8" xfId="44197"/>
    <cellStyle name="40% - Accent5 4 5 2 9" xfId="44198"/>
    <cellStyle name="40% - Accent5 4 5 2_PNF Disclosure Summary 063011" xfId="44199"/>
    <cellStyle name="40% - Accent5 4 5 3" xfId="44200"/>
    <cellStyle name="40% - Accent5 4 5 3 2" xfId="44201"/>
    <cellStyle name="40% - Accent5 4 5 3 2 2" xfId="44202"/>
    <cellStyle name="40% - Accent5 4 5 3 3" xfId="44203"/>
    <cellStyle name="40% - Accent5 4 5 4" xfId="44204"/>
    <cellStyle name="40% - Accent5 4 5 4 2" xfId="44205"/>
    <cellStyle name="40% - Accent5 4 5 4 2 2" xfId="44206"/>
    <cellStyle name="40% - Accent5 4 5 4 3" xfId="44207"/>
    <cellStyle name="40% - Accent5 4 5 5" xfId="44208"/>
    <cellStyle name="40% - Accent5 4 5 5 2" xfId="44209"/>
    <cellStyle name="40% - Accent5 4 5 6" xfId="44210"/>
    <cellStyle name="40% - Accent5 4 5 7" xfId="44211"/>
    <cellStyle name="40% - Accent5 4 5 8" xfId="44212"/>
    <cellStyle name="40% - Accent5 4 5 9" xfId="44213"/>
    <cellStyle name="40% - Accent5 4 5_PNF Disclosure Summary 063011" xfId="44214"/>
    <cellStyle name="40% - Accent5 4 6" xfId="44215"/>
    <cellStyle name="40% - Accent5 4 6 10" xfId="44216"/>
    <cellStyle name="40% - Accent5 4 6 11" xfId="44217"/>
    <cellStyle name="40% - Accent5 4 6 12" xfId="44218"/>
    <cellStyle name="40% - Accent5 4 6 13" xfId="44219"/>
    <cellStyle name="40% - Accent5 4 6 14" xfId="44220"/>
    <cellStyle name="40% - Accent5 4 6 15" xfId="44221"/>
    <cellStyle name="40% - Accent5 4 6 16" xfId="44222"/>
    <cellStyle name="40% - Accent5 4 6 2" xfId="44223"/>
    <cellStyle name="40% - Accent5 4 6 2 10" xfId="44224"/>
    <cellStyle name="40% - Accent5 4 6 2 11" xfId="44225"/>
    <cellStyle name="40% - Accent5 4 6 2 12" xfId="44226"/>
    <cellStyle name="40% - Accent5 4 6 2 13" xfId="44227"/>
    <cellStyle name="40% - Accent5 4 6 2 14" xfId="44228"/>
    <cellStyle name="40% - Accent5 4 6 2 15" xfId="44229"/>
    <cellStyle name="40% - Accent5 4 6 2 2" xfId="44230"/>
    <cellStyle name="40% - Accent5 4 6 2 2 2" xfId="44231"/>
    <cellStyle name="40% - Accent5 4 6 2 2 2 2" xfId="44232"/>
    <cellStyle name="40% - Accent5 4 6 2 2 3" xfId="44233"/>
    <cellStyle name="40% - Accent5 4 6 2 3" xfId="44234"/>
    <cellStyle name="40% - Accent5 4 6 2 3 2" xfId="44235"/>
    <cellStyle name="40% - Accent5 4 6 2 3 2 2" xfId="44236"/>
    <cellStyle name="40% - Accent5 4 6 2 3 3" xfId="44237"/>
    <cellStyle name="40% - Accent5 4 6 2 4" xfId="44238"/>
    <cellStyle name="40% - Accent5 4 6 2 4 2" xfId="44239"/>
    <cellStyle name="40% - Accent5 4 6 2 5" xfId="44240"/>
    <cellStyle name="40% - Accent5 4 6 2 6" xfId="44241"/>
    <cellStyle name="40% - Accent5 4 6 2 7" xfId="44242"/>
    <cellStyle name="40% - Accent5 4 6 2 8" xfId="44243"/>
    <cellStyle name="40% - Accent5 4 6 2 9" xfId="44244"/>
    <cellStyle name="40% - Accent5 4 6 2_PNF Disclosure Summary 063011" xfId="44245"/>
    <cellStyle name="40% - Accent5 4 6 3" xfId="44246"/>
    <cellStyle name="40% - Accent5 4 6 3 2" xfId="44247"/>
    <cellStyle name="40% - Accent5 4 6 3 2 2" xfId="44248"/>
    <cellStyle name="40% - Accent5 4 6 3 3" xfId="44249"/>
    <cellStyle name="40% - Accent5 4 6 4" xfId="44250"/>
    <cellStyle name="40% - Accent5 4 6 4 2" xfId="44251"/>
    <cellStyle name="40% - Accent5 4 6 4 2 2" xfId="44252"/>
    <cellStyle name="40% - Accent5 4 6 4 3" xfId="44253"/>
    <cellStyle name="40% - Accent5 4 6 5" xfId="44254"/>
    <cellStyle name="40% - Accent5 4 6 5 2" xfId="44255"/>
    <cellStyle name="40% - Accent5 4 6 6" xfId="44256"/>
    <cellStyle name="40% - Accent5 4 6 7" xfId="44257"/>
    <cellStyle name="40% - Accent5 4 6 8" xfId="44258"/>
    <cellStyle name="40% - Accent5 4 6 9" xfId="44259"/>
    <cellStyle name="40% - Accent5 4 6_PNF Disclosure Summary 063011" xfId="44260"/>
    <cellStyle name="40% - Accent5 4 7" xfId="44261"/>
    <cellStyle name="40% - Accent5 4 7 10" xfId="44262"/>
    <cellStyle name="40% - Accent5 4 7 11" xfId="44263"/>
    <cellStyle name="40% - Accent5 4 7 12" xfId="44264"/>
    <cellStyle name="40% - Accent5 4 7 13" xfId="44265"/>
    <cellStyle name="40% - Accent5 4 7 14" xfId="44266"/>
    <cellStyle name="40% - Accent5 4 7 15" xfId="44267"/>
    <cellStyle name="40% - Accent5 4 7 16" xfId="44268"/>
    <cellStyle name="40% - Accent5 4 7 2" xfId="44269"/>
    <cellStyle name="40% - Accent5 4 7 2 10" xfId="44270"/>
    <cellStyle name="40% - Accent5 4 7 2 11" xfId="44271"/>
    <cellStyle name="40% - Accent5 4 7 2 12" xfId="44272"/>
    <cellStyle name="40% - Accent5 4 7 2 13" xfId="44273"/>
    <cellStyle name="40% - Accent5 4 7 2 14" xfId="44274"/>
    <cellStyle name="40% - Accent5 4 7 2 15" xfId="44275"/>
    <cellStyle name="40% - Accent5 4 7 2 2" xfId="44276"/>
    <cellStyle name="40% - Accent5 4 7 2 2 2" xfId="44277"/>
    <cellStyle name="40% - Accent5 4 7 2 2 2 2" xfId="44278"/>
    <cellStyle name="40% - Accent5 4 7 2 2 3" xfId="44279"/>
    <cellStyle name="40% - Accent5 4 7 2 3" xfId="44280"/>
    <cellStyle name="40% - Accent5 4 7 2 3 2" xfId="44281"/>
    <cellStyle name="40% - Accent5 4 7 2 3 2 2" xfId="44282"/>
    <cellStyle name="40% - Accent5 4 7 2 3 3" xfId="44283"/>
    <cellStyle name="40% - Accent5 4 7 2 4" xfId="44284"/>
    <cellStyle name="40% - Accent5 4 7 2 4 2" xfId="44285"/>
    <cellStyle name="40% - Accent5 4 7 2 5" xfId="44286"/>
    <cellStyle name="40% - Accent5 4 7 2 6" xfId="44287"/>
    <cellStyle name="40% - Accent5 4 7 2 7" xfId="44288"/>
    <cellStyle name="40% - Accent5 4 7 2 8" xfId="44289"/>
    <cellStyle name="40% - Accent5 4 7 2 9" xfId="44290"/>
    <cellStyle name="40% - Accent5 4 7 2_PNF Disclosure Summary 063011" xfId="44291"/>
    <cellStyle name="40% - Accent5 4 7 3" xfId="44292"/>
    <cellStyle name="40% - Accent5 4 7 3 2" xfId="44293"/>
    <cellStyle name="40% - Accent5 4 7 3 2 2" xfId="44294"/>
    <cellStyle name="40% - Accent5 4 7 3 3" xfId="44295"/>
    <cellStyle name="40% - Accent5 4 7 4" xfId="44296"/>
    <cellStyle name="40% - Accent5 4 7 4 2" xfId="44297"/>
    <cellStyle name="40% - Accent5 4 7 4 2 2" xfId="44298"/>
    <cellStyle name="40% - Accent5 4 7 4 3" xfId="44299"/>
    <cellStyle name="40% - Accent5 4 7 5" xfId="44300"/>
    <cellStyle name="40% - Accent5 4 7 5 2" xfId="44301"/>
    <cellStyle name="40% - Accent5 4 7 6" xfId="44302"/>
    <cellStyle name="40% - Accent5 4 7 7" xfId="44303"/>
    <cellStyle name="40% - Accent5 4 7 8" xfId="44304"/>
    <cellStyle name="40% - Accent5 4 7 9" xfId="44305"/>
    <cellStyle name="40% - Accent5 4 7_PNF Disclosure Summary 063011" xfId="44306"/>
    <cellStyle name="40% - Accent5 4 8" xfId="44307"/>
    <cellStyle name="40% - Accent5 4 8 10" xfId="44308"/>
    <cellStyle name="40% - Accent5 4 8 11" xfId="44309"/>
    <cellStyle name="40% - Accent5 4 8 12" xfId="44310"/>
    <cellStyle name="40% - Accent5 4 8 13" xfId="44311"/>
    <cellStyle name="40% - Accent5 4 8 14" xfId="44312"/>
    <cellStyle name="40% - Accent5 4 8 15" xfId="44313"/>
    <cellStyle name="40% - Accent5 4 8 2" xfId="44314"/>
    <cellStyle name="40% - Accent5 4 8 2 2" xfId="44315"/>
    <cellStyle name="40% - Accent5 4 8 2 2 2" xfId="44316"/>
    <cellStyle name="40% - Accent5 4 8 2 3" xfId="44317"/>
    <cellStyle name="40% - Accent5 4 8 3" xfId="44318"/>
    <cellStyle name="40% - Accent5 4 8 3 2" xfId="44319"/>
    <cellStyle name="40% - Accent5 4 8 3 2 2" xfId="44320"/>
    <cellStyle name="40% - Accent5 4 8 3 3" xfId="44321"/>
    <cellStyle name="40% - Accent5 4 8 4" xfId="44322"/>
    <cellStyle name="40% - Accent5 4 8 4 2" xfId="44323"/>
    <cellStyle name="40% - Accent5 4 8 5" xfId="44324"/>
    <cellStyle name="40% - Accent5 4 8 6" xfId="44325"/>
    <cellStyle name="40% - Accent5 4 8 7" xfId="44326"/>
    <cellStyle name="40% - Accent5 4 8 8" xfId="44327"/>
    <cellStyle name="40% - Accent5 4 8 9" xfId="44328"/>
    <cellStyle name="40% - Accent5 4 8_PNF Disclosure Summary 063011" xfId="44329"/>
    <cellStyle name="40% - Accent5 4 9" xfId="44330"/>
    <cellStyle name="40% - Accent5 4 9 2" xfId="44331"/>
    <cellStyle name="40% - Accent5 4 9 2 2" xfId="44332"/>
    <cellStyle name="40% - Accent5 4 9 3" xfId="44333"/>
    <cellStyle name="40% - Accent5 4_PNF Disclosure Summary 063011" xfId="44334"/>
    <cellStyle name="40% - Accent5 5" xfId="44335"/>
    <cellStyle name="40% - Accent5 5 10" xfId="44336"/>
    <cellStyle name="40% - Accent5 5 10 2" xfId="44337"/>
    <cellStyle name="40% - Accent5 5 10 2 2" xfId="44338"/>
    <cellStyle name="40% - Accent5 5 10 3" xfId="44339"/>
    <cellStyle name="40% - Accent5 5 11" xfId="44340"/>
    <cellStyle name="40% - Accent5 5 11 2" xfId="44341"/>
    <cellStyle name="40% - Accent5 5 12" xfId="44342"/>
    <cellStyle name="40% - Accent5 5 13" xfId="44343"/>
    <cellStyle name="40% - Accent5 5 14" xfId="44344"/>
    <cellStyle name="40% - Accent5 5 15" xfId="44345"/>
    <cellStyle name="40% - Accent5 5 16" xfId="44346"/>
    <cellStyle name="40% - Accent5 5 17" xfId="44347"/>
    <cellStyle name="40% - Accent5 5 18" xfId="44348"/>
    <cellStyle name="40% - Accent5 5 19" xfId="44349"/>
    <cellStyle name="40% - Accent5 5 2" xfId="44350"/>
    <cellStyle name="40% - Accent5 5 2 10" xfId="44351"/>
    <cellStyle name="40% - Accent5 5 2 11" xfId="44352"/>
    <cellStyle name="40% - Accent5 5 2 12" xfId="44353"/>
    <cellStyle name="40% - Accent5 5 2 13" xfId="44354"/>
    <cellStyle name="40% - Accent5 5 2 14" xfId="44355"/>
    <cellStyle name="40% - Accent5 5 2 15" xfId="44356"/>
    <cellStyle name="40% - Accent5 5 2 16" xfId="44357"/>
    <cellStyle name="40% - Accent5 5 2 2" xfId="44358"/>
    <cellStyle name="40% - Accent5 5 2 2 10" xfId="44359"/>
    <cellStyle name="40% - Accent5 5 2 2 11" xfId="44360"/>
    <cellStyle name="40% - Accent5 5 2 2 12" xfId="44361"/>
    <cellStyle name="40% - Accent5 5 2 2 13" xfId="44362"/>
    <cellStyle name="40% - Accent5 5 2 2 14" xfId="44363"/>
    <cellStyle name="40% - Accent5 5 2 2 15" xfId="44364"/>
    <cellStyle name="40% - Accent5 5 2 2 2" xfId="44365"/>
    <cellStyle name="40% - Accent5 5 2 2 2 2" xfId="44366"/>
    <cellStyle name="40% - Accent5 5 2 2 2 2 2" xfId="44367"/>
    <cellStyle name="40% - Accent5 5 2 2 2 3" xfId="44368"/>
    <cellStyle name="40% - Accent5 5 2 2 3" xfId="44369"/>
    <cellStyle name="40% - Accent5 5 2 2 3 2" xfId="44370"/>
    <cellStyle name="40% - Accent5 5 2 2 3 2 2" xfId="44371"/>
    <cellStyle name="40% - Accent5 5 2 2 3 3" xfId="44372"/>
    <cellStyle name="40% - Accent5 5 2 2 4" xfId="44373"/>
    <cellStyle name="40% - Accent5 5 2 2 4 2" xfId="44374"/>
    <cellStyle name="40% - Accent5 5 2 2 5" xfId="44375"/>
    <cellStyle name="40% - Accent5 5 2 2 6" xfId="44376"/>
    <cellStyle name="40% - Accent5 5 2 2 7" xfId="44377"/>
    <cellStyle name="40% - Accent5 5 2 2 8" xfId="44378"/>
    <cellStyle name="40% - Accent5 5 2 2 9" xfId="44379"/>
    <cellStyle name="40% - Accent5 5 2 2_PNF Disclosure Summary 063011" xfId="44380"/>
    <cellStyle name="40% - Accent5 5 2 3" xfId="44381"/>
    <cellStyle name="40% - Accent5 5 2 3 2" xfId="44382"/>
    <cellStyle name="40% - Accent5 5 2 3 2 2" xfId="44383"/>
    <cellStyle name="40% - Accent5 5 2 3 3" xfId="44384"/>
    <cellStyle name="40% - Accent5 5 2 4" xfId="44385"/>
    <cellStyle name="40% - Accent5 5 2 4 2" xfId="44386"/>
    <cellStyle name="40% - Accent5 5 2 4 2 2" xfId="44387"/>
    <cellStyle name="40% - Accent5 5 2 4 3" xfId="44388"/>
    <cellStyle name="40% - Accent5 5 2 5" xfId="44389"/>
    <cellStyle name="40% - Accent5 5 2 5 2" xfId="44390"/>
    <cellStyle name="40% - Accent5 5 2 6" xfId="44391"/>
    <cellStyle name="40% - Accent5 5 2 7" xfId="44392"/>
    <cellStyle name="40% - Accent5 5 2 8" xfId="44393"/>
    <cellStyle name="40% - Accent5 5 2 9" xfId="44394"/>
    <cellStyle name="40% - Accent5 5 2_PNF Disclosure Summary 063011" xfId="44395"/>
    <cellStyle name="40% - Accent5 5 20" xfId="44396"/>
    <cellStyle name="40% - Accent5 5 21" xfId="44397"/>
    <cellStyle name="40% - Accent5 5 22" xfId="44398"/>
    <cellStyle name="40% - Accent5 5 3" xfId="44399"/>
    <cellStyle name="40% - Accent5 5 3 10" xfId="44400"/>
    <cellStyle name="40% - Accent5 5 3 11" xfId="44401"/>
    <cellStyle name="40% - Accent5 5 3 12" xfId="44402"/>
    <cellStyle name="40% - Accent5 5 3 13" xfId="44403"/>
    <cellStyle name="40% - Accent5 5 3 14" xfId="44404"/>
    <cellStyle name="40% - Accent5 5 3 15" xfId="44405"/>
    <cellStyle name="40% - Accent5 5 3 16" xfId="44406"/>
    <cellStyle name="40% - Accent5 5 3 2" xfId="44407"/>
    <cellStyle name="40% - Accent5 5 3 2 10" xfId="44408"/>
    <cellStyle name="40% - Accent5 5 3 2 11" xfId="44409"/>
    <cellStyle name="40% - Accent5 5 3 2 12" xfId="44410"/>
    <cellStyle name="40% - Accent5 5 3 2 13" xfId="44411"/>
    <cellStyle name="40% - Accent5 5 3 2 14" xfId="44412"/>
    <cellStyle name="40% - Accent5 5 3 2 15" xfId="44413"/>
    <cellStyle name="40% - Accent5 5 3 2 2" xfId="44414"/>
    <cellStyle name="40% - Accent5 5 3 2 2 2" xfId="44415"/>
    <cellStyle name="40% - Accent5 5 3 2 2 2 2" xfId="44416"/>
    <cellStyle name="40% - Accent5 5 3 2 2 3" xfId="44417"/>
    <cellStyle name="40% - Accent5 5 3 2 3" xfId="44418"/>
    <cellStyle name="40% - Accent5 5 3 2 3 2" xfId="44419"/>
    <cellStyle name="40% - Accent5 5 3 2 3 2 2" xfId="44420"/>
    <cellStyle name="40% - Accent5 5 3 2 3 3" xfId="44421"/>
    <cellStyle name="40% - Accent5 5 3 2 4" xfId="44422"/>
    <cellStyle name="40% - Accent5 5 3 2 4 2" xfId="44423"/>
    <cellStyle name="40% - Accent5 5 3 2 5" xfId="44424"/>
    <cellStyle name="40% - Accent5 5 3 2 6" xfId="44425"/>
    <cellStyle name="40% - Accent5 5 3 2 7" xfId="44426"/>
    <cellStyle name="40% - Accent5 5 3 2 8" xfId="44427"/>
    <cellStyle name="40% - Accent5 5 3 2 9" xfId="44428"/>
    <cellStyle name="40% - Accent5 5 3 2_PNF Disclosure Summary 063011" xfId="44429"/>
    <cellStyle name="40% - Accent5 5 3 3" xfId="44430"/>
    <cellStyle name="40% - Accent5 5 3 3 2" xfId="44431"/>
    <cellStyle name="40% - Accent5 5 3 3 2 2" xfId="44432"/>
    <cellStyle name="40% - Accent5 5 3 3 3" xfId="44433"/>
    <cellStyle name="40% - Accent5 5 3 4" xfId="44434"/>
    <cellStyle name="40% - Accent5 5 3 4 2" xfId="44435"/>
    <cellStyle name="40% - Accent5 5 3 4 2 2" xfId="44436"/>
    <cellStyle name="40% - Accent5 5 3 4 3" xfId="44437"/>
    <cellStyle name="40% - Accent5 5 3 5" xfId="44438"/>
    <cellStyle name="40% - Accent5 5 3 5 2" xfId="44439"/>
    <cellStyle name="40% - Accent5 5 3 6" xfId="44440"/>
    <cellStyle name="40% - Accent5 5 3 7" xfId="44441"/>
    <cellStyle name="40% - Accent5 5 3 8" xfId="44442"/>
    <cellStyle name="40% - Accent5 5 3 9" xfId="44443"/>
    <cellStyle name="40% - Accent5 5 3_PNF Disclosure Summary 063011" xfId="44444"/>
    <cellStyle name="40% - Accent5 5 4" xfId="44445"/>
    <cellStyle name="40% - Accent5 5 4 10" xfId="44446"/>
    <cellStyle name="40% - Accent5 5 4 11" xfId="44447"/>
    <cellStyle name="40% - Accent5 5 4 12" xfId="44448"/>
    <cellStyle name="40% - Accent5 5 4 13" xfId="44449"/>
    <cellStyle name="40% - Accent5 5 4 14" xfId="44450"/>
    <cellStyle name="40% - Accent5 5 4 15" xfId="44451"/>
    <cellStyle name="40% - Accent5 5 4 16" xfId="44452"/>
    <cellStyle name="40% - Accent5 5 4 2" xfId="44453"/>
    <cellStyle name="40% - Accent5 5 4 2 10" xfId="44454"/>
    <cellStyle name="40% - Accent5 5 4 2 11" xfId="44455"/>
    <cellStyle name="40% - Accent5 5 4 2 12" xfId="44456"/>
    <cellStyle name="40% - Accent5 5 4 2 13" xfId="44457"/>
    <cellStyle name="40% - Accent5 5 4 2 14" xfId="44458"/>
    <cellStyle name="40% - Accent5 5 4 2 15" xfId="44459"/>
    <cellStyle name="40% - Accent5 5 4 2 2" xfId="44460"/>
    <cellStyle name="40% - Accent5 5 4 2 2 2" xfId="44461"/>
    <cellStyle name="40% - Accent5 5 4 2 2 2 2" xfId="44462"/>
    <cellStyle name="40% - Accent5 5 4 2 2 3" xfId="44463"/>
    <cellStyle name="40% - Accent5 5 4 2 3" xfId="44464"/>
    <cellStyle name="40% - Accent5 5 4 2 3 2" xfId="44465"/>
    <cellStyle name="40% - Accent5 5 4 2 3 2 2" xfId="44466"/>
    <cellStyle name="40% - Accent5 5 4 2 3 3" xfId="44467"/>
    <cellStyle name="40% - Accent5 5 4 2 4" xfId="44468"/>
    <cellStyle name="40% - Accent5 5 4 2 4 2" xfId="44469"/>
    <cellStyle name="40% - Accent5 5 4 2 5" xfId="44470"/>
    <cellStyle name="40% - Accent5 5 4 2 6" xfId="44471"/>
    <cellStyle name="40% - Accent5 5 4 2 7" xfId="44472"/>
    <cellStyle name="40% - Accent5 5 4 2 8" xfId="44473"/>
    <cellStyle name="40% - Accent5 5 4 2 9" xfId="44474"/>
    <cellStyle name="40% - Accent5 5 4 2_PNF Disclosure Summary 063011" xfId="44475"/>
    <cellStyle name="40% - Accent5 5 4 3" xfId="44476"/>
    <cellStyle name="40% - Accent5 5 4 3 2" xfId="44477"/>
    <cellStyle name="40% - Accent5 5 4 3 2 2" xfId="44478"/>
    <cellStyle name="40% - Accent5 5 4 3 3" xfId="44479"/>
    <cellStyle name="40% - Accent5 5 4 4" xfId="44480"/>
    <cellStyle name="40% - Accent5 5 4 4 2" xfId="44481"/>
    <cellStyle name="40% - Accent5 5 4 4 2 2" xfId="44482"/>
    <cellStyle name="40% - Accent5 5 4 4 3" xfId="44483"/>
    <cellStyle name="40% - Accent5 5 4 5" xfId="44484"/>
    <cellStyle name="40% - Accent5 5 4 5 2" xfId="44485"/>
    <cellStyle name="40% - Accent5 5 4 6" xfId="44486"/>
    <cellStyle name="40% - Accent5 5 4 7" xfId="44487"/>
    <cellStyle name="40% - Accent5 5 4 8" xfId="44488"/>
    <cellStyle name="40% - Accent5 5 4 9" xfId="44489"/>
    <cellStyle name="40% - Accent5 5 4_PNF Disclosure Summary 063011" xfId="44490"/>
    <cellStyle name="40% - Accent5 5 5" xfId="44491"/>
    <cellStyle name="40% - Accent5 5 5 10" xfId="44492"/>
    <cellStyle name="40% - Accent5 5 5 11" xfId="44493"/>
    <cellStyle name="40% - Accent5 5 5 12" xfId="44494"/>
    <cellStyle name="40% - Accent5 5 5 13" xfId="44495"/>
    <cellStyle name="40% - Accent5 5 5 14" xfId="44496"/>
    <cellStyle name="40% - Accent5 5 5 15" xfId="44497"/>
    <cellStyle name="40% - Accent5 5 5 16" xfId="44498"/>
    <cellStyle name="40% - Accent5 5 5 2" xfId="44499"/>
    <cellStyle name="40% - Accent5 5 5 2 10" xfId="44500"/>
    <cellStyle name="40% - Accent5 5 5 2 11" xfId="44501"/>
    <cellStyle name="40% - Accent5 5 5 2 12" xfId="44502"/>
    <cellStyle name="40% - Accent5 5 5 2 13" xfId="44503"/>
    <cellStyle name="40% - Accent5 5 5 2 14" xfId="44504"/>
    <cellStyle name="40% - Accent5 5 5 2 15" xfId="44505"/>
    <cellStyle name="40% - Accent5 5 5 2 2" xfId="44506"/>
    <cellStyle name="40% - Accent5 5 5 2 2 2" xfId="44507"/>
    <cellStyle name="40% - Accent5 5 5 2 2 2 2" xfId="44508"/>
    <cellStyle name="40% - Accent5 5 5 2 2 3" xfId="44509"/>
    <cellStyle name="40% - Accent5 5 5 2 3" xfId="44510"/>
    <cellStyle name="40% - Accent5 5 5 2 3 2" xfId="44511"/>
    <cellStyle name="40% - Accent5 5 5 2 3 2 2" xfId="44512"/>
    <cellStyle name="40% - Accent5 5 5 2 3 3" xfId="44513"/>
    <cellStyle name="40% - Accent5 5 5 2 4" xfId="44514"/>
    <cellStyle name="40% - Accent5 5 5 2 4 2" xfId="44515"/>
    <cellStyle name="40% - Accent5 5 5 2 5" xfId="44516"/>
    <cellStyle name="40% - Accent5 5 5 2 6" xfId="44517"/>
    <cellStyle name="40% - Accent5 5 5 2 7" xfId="44518"/>
    <cellStyle name="40% - Accent5 5 5 2 8" xfId="44519"/>
    <cellStyle name="40% - Accent5 5 5 2 9" xfId="44520"/>
    <cellStyle name="40% - Accent5 5 5 2_PNF Disclosure Summary 063011" xfId="44521"/>
    <cellStyle name="40% - Accent5 5 5 3" xfId="44522"/>
    <cellStyle name="40% - Accent5 5 5 3 2" xfId="44523"/>
    <cellStyle name="40% - Accent5 5 5 3 2 2" xfId="44524"/>
    <cellStyle name="40% - Accent5 5 5 3 3" xfId="44525"/>
    <cellStyle name="40% - Accent5 5 5 4" xfId="44526"/>
    <cellStyle name="40% - Accent5 5 5 4 2" xfId="44527"/>
    <cellStyle name="40% - Accent5 5 5 4 2 2" xfId="44528"/>
    <cellStyle name="40% - Accent5 5 5 4 3" xfId="44529"/>
    <cellStyle name="40% - Accent5 5 5 5" xfId="44530"/>
    <cellStyle name="40% - Accent5 5 5 5 2" xfId="44531"/>
    <cellStyle name="40% - Accent5 5 5 6" xfId="44532"/>
    <cellStyle name="40% - Accent5 5 5 7" xfId="44533"/>
    <cellStyle name="40% - Accent5 5 5 8" xfId="44534"/>
    <cellStyle name="40% - Accent5 5 5 9" xfId="44535"/>
    <cellStyle name="40% - Accent5 5 5_PNF Disclosure Summary 063011" xfId="44536"/>
    <cellStyle name="40% - Accent5 5 6" xfId="44537"/>
    <cellStyle name="40% - Accent5 5 6 10" xfId="44538"/>
    <cellStyle name="40% - Accent5 5 6 11" xfId="44539"/>
    <cellStyle name="40% - Accent5 5 6 12" xfId="44540"/>
    <cellStyle name="40% - Accent5 5 6 13" xfId="44541"/>
    <cellStyle name="40% - Accent5 5 6 14" xfId="44542"/>
    <cellStyle name="40% - Accent5 5 6 15" xfId="44543"/>
    <cellStyle name="40% - Accent5 5 6 16" xfId="44544"/>
    <cellStyle name="40% - Accent5 5 6 2" xfId="44545"/>
    <cellStyle name="40% - Accent5 5 6 2 10" xfId="44546"/>
    <cellStyle name="40% - Accent5 5 6 2 11" xfId="44547"/>
    <cellStyle name="40% - Accent5 5 6 2 12" xfId="44548"/>
    <cellStyle name="40% - Accent5 5 6 2 13" xfId="44549"/>
    <cellStyle name="40% - Accent5 5 6 2 14" xfId="44550"/>
    <cellStyle name="40% - Accent5 5 6 2 15" xfId="44551"/>
    <cellStyle name="40% - Accent5 5 6 2 2" xfId="44552"/>
    <cellStyle name="40% - Accent5 5 6 2 2 2" xfId="44553"/>
    <cellStyle name="40% - Accent5 5 6 2 2 2 2" xfId="44554"/>
    <cellStyle name="40% - Accent5 5 6 2 2 3" xfId="44555"/>
    <cellStyle name="40% - Accent5 5 6 2 3" xfId="44556"/>
    <cellStyle name="40% - Accent5 5 6 2 3 2" xfId="44557"/>
    <cellStyle name="40% - Accent5 5 6 2 3 2 2" xfId="44558"/>
    <cellStyle name="40% - Accent5 5 6 2 3 3" xfId="44559"/>
    <cellStyle name="40% - Accent5 5 6 2 4" xfId="44560"/>
    <cellStyle name="40% - Accent5 5 6 2 4 2" xfId="44561"/>
    <cellStyle name="40% - Accent5 5 6 2 5" xfId="44562"/>
    <cellStyle name="40% - Accent5 5 6 2 6" xfId="44563"/>
    <cellStyle name="40% - Accent5 5 6 2 7" xfId="44564"/>
    <cellStyle name="40% - Accent5 5 6 2 8" xfId="44565"/>
    <cellStyle name="40% - Accent5 5 6 2 9" xfId="44566"/>
    <cellStyle name="40% - Accent5 5 6 2_PNF Disclosure Summary 063011" xfId="44567"/>
    <cellStyle name="40% - Accent5 5 6 3" xfId="44568"/>
    <cellStyle name="40% - Accent5 5 6 3 2" xfId="44569"/>
    <cellStyle name="40% - Accent5 5 6 3 2 2" xfId="44570"/>
    <cellStyle name="40% - Accent5 5 6 3 3" xfId="44571"/>
    <cellStyle name="40% - Accent5 5 6 4" xfId="44572"/>
    <cellStyle name="40% - Accent5 5 6 4 2" xfId="44573"/>
    <cellStyle name="40% - Accent5 5 6 4 2 2" xfId="44574"/>
    <cellStyle name="40% - Accent5 5 6 4 3" xfId="44575"/>
    <cellStyle name="40% - Accent5 5 6 5" xfId="44576"/>
    <cellStyle name="40% - Accent5 5 6 5 2" xfId="44577"/>
    <cellStyle name="40% - Accent5 5 6 6" xfId="44578"/>
    <cellStyle name="40% - Accent5 5 6 7" xfId="44579"/>
    <cellStyle name="40% - Accent5 5 6 8" xfId="44580"/>
    <cellStyle name="40% - Accent5 5 6 9" xfId="44581"/>
    <cellStyle name="40% - Accent5 5 6_PNF Disclosure Summary 063011" xfId="44582"/>
    <cellStyle name="40% - Accent5 5 7" xfId="44583"/>
    <cellStyle name="40% - Accent5 5 7 10" xfId="44584"/>
    <cellStyle name="40% - Accent5 5 7 11" xfId="44585"/>
    <cellStyle name="40% - Accent5 5 7 12" xfId="44586"/>
    <cellStyle name="40% - Accent5 5 7 13" xfId="44587"/>
    <cellStyle name="40% - Accent5 5 7 14" xfId="44588"/>
    <cellStyle name="40% - Accent5 5 7 15" xfId="44589"/>
    <cellStyle name="40% - Accent5 5 7 16" xfId="44590"/>
    <cellStyle name="40% - Accent5 5 7 2" xfId="44591"/>
    <cellStyle name="40% - Accent5 5 7 2 10" xfId="44592"/>
    <cellStyle name="40% - Accent5 5 7 2 11" xfId="44593"/>
    <cellStyle name="40% - Accent5 5 7 2 12" xfId="44594"/>
    <cellStyle name="40% - Accent5 5 7 2 13" xfId="44595"/>
    <cellStyle name="40% - Accent5 5 7 2 14" xfId="44596"/>
    <cellStyle name="40% - Accent5 5 7 2 15" xfId="44597"/>
    <cellStyle name="40% - Accent5 5 7 2 2" xfId="44598"/>
    <cellStyle name="40% - Accent5 5 7 2 2 2" xfId="44599"/>
    <cellStyle name="40% - Accent5 5 7 2 2 2 2" xfId="44600"/>
    <cellStyle name="40% - Accent5 5 7 2 2 3" xfId="44601"/>
    <cellStyle name="40% - Accent5 5 7 2 3" xfId="44602"/>
    <cellStyle name="40% - Accent5 5 7 2 3 2" xfId="44603"/>
    <cellStyle name="40% - Accent5 5 7 2 3 2 2" xfId="44604"/>
    <cellStyle name="40% - Accent5 5 7 2 3 3" xfId="44605"/>
    <cellStyle name="40% - Accent5 5 7 2 4" xfId="44606"/>
    <cellStyle name="40% - Accent5 5 7 2 4 2" xfId="44607"/>
    <cellStyle name="40% - Accent5 5 7 2 5" xfId="44608"/>
    <cellStyle name="40% - Accent5 5 7 2 6" xfId="44609"/>
    <cellStyle name="40% - Accent5 5 7 2 7" xfId="44610"/>
    <cellStyle name="40% - Accent5 5 7 2 8" xfId="44611"/>
    <cellStyle name="40% - Accent5 5 7 2 9" xfId="44612"/>
    <cellStyle name="40% - Accent5 5 7 2_PNF Disclosure Summary 063011" xfId="44613"/>
    <cellStyle name="40% - Accent5 5 7 3" xfId="44614"/>
    <cellStyle name="40% - Accent5 5 7 3 2" xfId="44615"/>
    <cellStyle name="40% - Accent5 5 7 3 2 2" xfId="44616"/>
    <cellStyle name="40% - Accent5 5 7 3 3" xfId="44617"/>
    <cellStyle name="40% - Accent5 5 7 4" xfId="44618"/>
    <cellStyle name="40% - Accent5 5 7 4 2" xfId="44619"/>
    <cellStyle name="40% - Accent5 5 7 4 2 2" xfId="44620"/>
    <cellStyle name="40% - Accent5 5 7 4 3" xfId="44621"/>
    <cellStyle name="40% - Accent5 5 7 5" xfId="44622"/>
    <cellStyle name="40% - Accent5 5 7 5 2" xfId="44623"/>
    <cellStyle name="40% - Accent5 5 7 6" xfId="44624"/>
    <cellStyle name="40% - Accent5 5 7 7" xfId="44625"/>
    <cellStyle name="40% - Accent5 5 7 8" xfId="44626"/>
    <cellStyle name="40% - Accent5 5 7 9" xfId="44627"/>
    <cellStyle name="40% - Accent5 5 7_PNF Disclosure Summary 063011" xfId="44628"/>
    <cellStyle name="40% - Accent5 5 8" xfId="44629"/>
    <cellStyle name="40% - Accent5 5 8 10" xfId="44630"/>
    <cellStyle name="40% - Accent5 5 8 11" xfId="44631"/>
    <cellStyle name="40% - Accent5 5 8 12" xfId="44632"/>
    <cellStyle name="40% - Accent5 5 8 13" xfId="44633"/>
    <cellStyle name="40% - Accent5 5 8 14" xfId="44634"/>
    <cellStyle name="40% - Accent5 5 8 15" xfId="44635"/>
    <cellStyle name="40% - Accent5 5 8 2" xfId="44636"/>
    <cellStyle name="40% - Accent5 5 8 2 2" xfId="44637"/>
    <cellStyle name="40% - Accent5 5 8 2 2 2" xfId="44638"/>
    <cellStyle name="40% - Accent5 5 8 2 3" xfId="44639"/>
    <cellStyle name="40% - Accent5 5 8 3" xfId="44640"/>
    <cellStyle name="40% - Accent5 5 8 3 2" xfId="44641"/>
    <cellStyle name="40% - Accent5 5 8 3 2 2" xfId="44642"/>
    <cellStyle name="40% - Accent5 5 8 3 3" xfId="44643"/>
    <cellStyle name="40% - Accent5 5 8 4" xfId="44644"/>
    <cellStyle name="40% - Accent5 5 8 4 2" xfId="44645"/>
    <cellStyle name="40% - Accent5 5 8 5" xfId="44646"/>
    <cellStyle name="40% - Accent5 5 8 6" xfId="44647"/>
    <cellStyle name="40% - Accent5 5 8 7" xfId="44648"/>
    <cellStyle name="40% - Accent5 5 8 8" xfId="44649"/>
    <cellStyle name="40% - Accent5 5 8 9" xfId="44650"/>
    <cellStyle name="40% - Accent5 5 8_PNF Disclosure Summary 063011" xfId="44651"/>
    <cellStyle name="40% - Accent5 5 9" xfId="44652"/>
    <cellStyle name="40% - Accent5 5 9 2" xfId="44653"/>
    <cellStyle name="40% - Accent5 5 9 2 2" xfId="44654"/>
    <cellStyle name="40% - Accent5 5 9 3" xfId="44655"/>
    <cellStyle name="40% - Accent5 5_PNF Disclosure Summary 063011" xfId="44656"/>
    <cellStyle name="40% - Accent5 6" xfId="44657"/>
    <cellStyle name="40% - Accent5 6 10" xfId="44658"/>
    <cellStyle name="40% - Accent5 6 10 2" xfId="44659"/>
    <cellStyle name="40% - Accent5 6 10 2 2" xfId="44660"/>
    <cellStyle name="40% - Accent5 6 10 3" xfId="44661"/>
    <cellStyle name="40% - Accent5 6 11" xfId="44662"/>
    <cellStyle name="40% - Accent5 6 11 2" xfId="44663"/>
    <cellStyle name="40% - Accent5 6 12" xfId="44664"/>
    <cellStyle name="40% - Accent5 6 13" xfId="44665"/>
    <cellStyle name="40% - Accent5 6 14" xfId="44666"/>
    <cellStyle name="40% - Accent5 6 15" xfId="44667"/>
    <cellStyle name="40% - Accent5 6 16" xfId="44668"/>
    <cellStyle name="40% - Accent5 6 17" xfId="44669"/>
    <cellStyle name="40% - Accent5 6 18" xfId="44670"/>
    <cellStyle name="40% - Accent5 6 19" xfId="44671"/>
    <cellStyle name="40% - Accent5 6 2" xfId="44672"/>
    <cellStyle name="40% - Accent5 6 2 10" xfId="44673"/>
    <cellStyle name="40% - Accent5 6 2 11" xfId="44674"/>
    <cellStyle name="40% - Accent5 6 2 12" xfId="44675"/>
    <cellStyle name="40% - Accent5 6 2 13" xfId="44676"/>
    <cellStyle name="40% - Accent5 6 2 14" xfId="44677"/>
    <cellStyle name="40% - Accent5 6 2 15" xfId="44678"/>
    <cellStyle name="40% - Accent5 6 2 16" xfId="44679"/>
    <cellStyle name="40% - Accent5 6 2 2" xfId="44680"/>
    <cellStyle name="40% - Accent5 6 2 2 10" xfId="44681"/>
    <cellStyle name="40% - Accent5 6 2 2 11" xfId="44682"/>
    <cellStyle name="40% - Accent5 6 2 2 12" xfId="44683"/>
    <cellStyle name="40% - Accent5 6 2 2 13" xfId="44684"/>
    <cellStyle name="40% - Accent5 6 2 2 14" xfId="44685"/>
    <cellStyle name="40% - Accent5 6 2 2 15" xfId="44686"/>
    <cellStyle name="40% - Accent5 6 2 2 2" xfId="44687"/>
    <cellStyle name="40% - Accent5 6 2 2 2 2" xfId="44688"/>
    <cellStyle name="40% - Accent5 6 2 2 2 2 2" xfId="44689"/>
    <cellStyle name="40% - Accent5 6 2 2 2 3" xfId="44690"/>
    <cellStyle name="40% - Accent5 6 2 2 3" xfId="44691"/>
    <cellStyle name="40% - Accent5 6 2 2 3 2" xfId="44692"/>
    <cellStyle name="40% - Accent5 6 2 2 3 2 2" xfId="44693"/>
    <cellStyle name="40% - Accent5 6 2 2 3 3" xfId="44694"/>
    <cellStyle name="40% - Accent5 6 2 2 4" xfId="44695"/>
    <cellStyle name="40% - Accent5 6 2 2 4 2" xfId="44696"/>
    <cellStyle name="40% - Accent5 6 2 2 5" xfId="44697"/>
    <cellStyle name="40% - Accent5 6 2 2 6" xfId="44698"/>
    <cellStyle name="40% - Accent5 6 2 2 7" xfId="44699"/>
    <cellStyle name="40% - Accent5 6 2 2 8" xfId="44700"/>
    <cellStyle name="40% - Accent5 6 2 2 9" xfId="44701"/>
    <cellStyle name="40% - Accent5 6 2 2_PNF Disclosure Summary 063011" xfId="44702"/>
    <cellStyle name="40% - Accent5 6 2 3" xfId="44703"/>
    <cellStyle name="40% - Accent5 6 2 3 2" xfId="44704"/>
    <cellStyle name="40% - Accent5 6 2 3 2 2" xfId="44705"/>
    <cellStyle name="40% - Accent5 6 2 3 3" xfId="44706"/>
    <cellStyle name="40% - Accent5 6 2 4" xfId="44707"/>
    <cellStyle name="40% - Accent5 6 2 4 2" xfId="44708"/>
    <cellStyle name="40% - Accent5 6 2 4 2 2" xfId="44709"/>
    <cellStyle name="40% - Accent5 6 2 4 3" xfId="44710"/>
    <cellStyle name="40% - Accent5 6 2 5" xfId="44711"/>
    <cellStyle name="40% - Accent5 6 2 5 2" xfId="44712"/>
    <cellStyle name="40% - Accent5 6 2 6" xfId="44713"/>
    <cellStyle name="40% - Accent5 6 2 7" xfId="44714"/>
    <cellStyle name="40% - Accent5 6 2 8" xfId="44715"/>
    <cellStyle name="40% - Accent5 6 2 9" xfId="44716"/>
    <cellStyle name="40% - Accent5 6 2_PNF Disclosure Summary 063011" xfId="44717"/>
    <cellStyle name="40% - Accent5 6 20" xfId="44718"/>
    <cellStyle name="40% - Accent5 6 21" xfId="44719"/>
    <cellStyle name="40% - Accent5 6 22" xfId="44720"/>
    <cellStyle name="40% - Accent5 6 3" xfId="44721"/>
    <cellStyle name="40% - Accent5 6 3 10" xfId="44722"/>
    <cellStyle name="40% - Accent5 6 3 11" xfId="44723"/>
    <cellStyle name="40% - Accent5 6 3 12" xfId="44724"/>
    <cellStyle name="40% - Accent5 6 3 13" xfId="44725"/>
    <cellStyle name="40% - Accent5 6 3 14" xfId="44726"/>
    <cellStyle name="40% - Accent5 6 3 15" xfId="44727"/>
    <cellStyle name="40% - Accent5 6 3 16" xfId="44728"/>
    <cellStyle name="40% - Accent5 6 3 2" xfId="44729"/>
    <cellStyle name="40% - Accent5 6 3 2 10" xfId="44730"/>
    <cellStyle name="40% - Accent5 6 3 2 11" xfId="44731"/>
    <cellStyle name="40% - Accent5 6 3 2 12" xfId="44732"/>
    <cellStyle name="40% - Accent5 6 3 2 13" xfId="44733"/>
    <cellStyle name="40% - Accent5 6 3 2 14" xfId="44734"/>
    <cellStyle name="40% - Accent5 6 3 2 15" xfId="44735"/>
    <cellStyle name="40% - Accent5 6 3 2 2" xfId="44736"/>
    <cellStyle name="40% - Accent5 6 3 2 2 2" xfId="44737"/>
    <cellStyle name="40% - Accent5 6 3 2 2 2 2" xfId="44738"/>
    <cellStyle name="40% - Accent5 6 3 2 2 3" xfId="44739"/>
    <cellStyle name="40% - Accent5 6 3 2 3" xfId="44740"/>
    <cellStyle name="40% - Accent5 6 3 2 3 2" xfId="44741"/>
    <cellStyle name="40% - Accent5 6 3 2 3 2 2" xfId="44742"/>
    <cellStyle name="40% - Accent5 6 3 2 3 3" xfId="44743"/>
    <cellStyle name="40% - Accent5 6 3 2 4" xfId="44744"/>
    <cellStyle name="40% - Accent5 6 3 2 4 2" xfId="44745"/>
    <cellStyle name="40% - Accent5 6 3 2 5" xfId="44746"/>
    <cellStyle name="40% - Accent5 6 3 2 6" xfId="44747"/>
    <cellStyle name="40% - Accent5 6 3 2 7" xfId="44748"/>
    <cellStyle name="40% - Accent5 6 3 2 8" xfId="44749"/>
    <cellStyle name="40% - Accent5 6 3 2 9" xfId="44750"/>
    <cellStyle name="40% - Accent5 6 3 2_PNF Disclosure Summary 063011" xfId="44751"/>
    <cellStyle name="40% - Accent5 6 3 3" xfId="44752"/>
    <cellStyle name="40% - Accent5 6 3 3 2" xfId="44753"/>
    <cellStyle name="40% - Accent5 6 3 3 2 2" xfId="44754"/>
    <cellStyle name="40% - Accent5 6 3 3 3" xfId="44755"/>
    <cellStyle name="40% - Accent5 6 3 4" xfId="44756"/>
    <cellStyle name="40% - Accent5 6 3 4 2" xfId="44757"/>
    <cellStyle name="40% - Accent5 6 3 4 2 2" xfId="44758"/>
    <cellStyle name="40% - Accent5 6 3 4 3" xfId="44759"/>
    <cellStyle name="40% - Accent5 6 3 5" xfId="44760"/>
    <cellStyle name="40% - Accent5 6 3 5 2" xfId="44761"/>
    <cellStyle name="40% - Accent5 6 3 6" xfId="44762"/>
    <cellStyle name="40% - Accent5 6 3 7" xfId="44763"/>
    <cellStyle name="40% - Accent5 6 3 8" xfId="44764"/>
    <cellStyle name="40% - Accent5 6 3 9" xfId="44765"/>
    <cellStyle name="40% - Accent5 6 3_PNF Disclosure Summary 063011" xfId="44766"/>
    <cellStyle name="40% - Accent5 6 4" xfId="44767"/>
    <cellStyle name="40% - Accent5 6 4 10" xfId="44768"/>
    <cellStyle name="40% - Accent5 6 4 11" xfId="44769"/>
    <cellStyle name="40% - Accent5 6 4 12" xfId="44770"/>
    <cellStyle name="40% - Accent5 6 4 13" xfId="44771"/>
    <cellStyle name="40% - Accent5 6 4 14" xfId="44772"/>
    <cellStyle name="40% - Accent5 6 4 15" xfId="44773"/>
    <cellStyle name="40% - Accent5 6 4 16" xfId="44774"/>
    <cellStyle name="40% - Accent5 6 4 2" xfId="44775"/>
    <cellStyle name="40% - Accent5 6 4 2 10" xfId="44776"/>
    <cellStyle name="40% - Accent5 6 4 2 11" xfId="44777"/>
    <cellStyle name="40% - Accent5 6 4 2 12" xfId="44778"/>
    <cellStyle name="40% - Accent5 6 4 2 13" xfId="44779"/>
    <cellStyle name="40% - Accent5 6 4 2 14" xfId="44780"/>
    <cellStyle name="40% - Accent5 6 4 2 15" xfId="44781"/>
    <cellStyle name="40% - Accent5 6 4 2 2" xfId="44782"/>
    <cellStyle name="40% - Accent5 6 4 2 2 2" xfId="44783"/>
    <cellStyle name="40% - Accent5 6 4 2 2 2 2" xfId="44784"/>
    <cellStyle name="40% - Accent5 6 4 2 2 3" xfId="44785"/>
    <cellStyle name="40% - Accent5 6 4 2 3" xfId="44786"/>
    <cellStyle name="40% - Accent5 6 4 2 3 2" xfId="44787"/>
    <cellStyle name="40% - Accent5 6 4 2 3 2 2" xfId="44788"/>
    <cellStyle name="40% - Accent5 6 4 2 3 3" xfId="44789"/>
    <cellStyle name="40% - Accent5 6 4 2 4" xfId="44790"/>
    <cellStyle name="40% - Accent5 6 4 2 4 2" xfId="44791"/>
    <cellStyle name="40% - Accent5 6 4 2 5" xfId="44792"/>
    <cellStyle name="40% - Accent5 6 4 2 6" xfId="44793"/>
    <cellStyle name="40% - Accent5 6 4 2 7" xfId="44794"/>
    <cellStyle name="40% - Accent5 6 4 2 8" xfId="44795"/>
    <cellStyle name="40% - Accent5 6 4 2 9" xfId="44796"/>
    <cellStyle name="40% - Accent5 6 4 2_PNF Disclosure Summary 063011" xfId="44797"/>
    <cellStyle name="40% - Accent5 6 4 3" xfId="44798"/>
    <cellStyle name="40% - Accent5 6 4 3 2" xfId="44799"/>
    <cellStyle name="40% - Accent5 6 4 3 2 2" xfId="44800"/>
    <cellStyle name="40% - Accent5 6 4 3 3" xfId="44801"/>
    <cellStyle name="40% - Accent5 6 4 4" xfId="44802"/>
    <cellStyle name="40% - Accent5 6 4 4 2" xfId="44803"/>
    <cellStyle name="40% - Accent5 6 4 4 2 2" xfId="44804"/>
    <cellStyle name="40% - Accent5 6 4 4 3" xfId="44805"/>
    <cellStyle name="40% - Accent5 6 4 5" xfId="44806"/>
    <cellStyle name="40% - Accent5 6 4 5 2" xfId="44807"/>
    <cellStyle name="40% - Accent5 6 4 6" xfId="44808"/>
    <cellStyle name="40% - Accent5 6 4 7" xfId="44809"/>
    <cellStyle name="40% - Accent5 6 4 8" xfId="44810"/>
    <cellStyle name="40% - Accent5 6 4 9" xfId="44811"/>
    <cellStyle name="40% - Accent5 6 4_PNF Disclosure Summary 063011" xfId="44812"/>
    <cellStyle name="40% - Accent5 6 5" xfId="44813"/>
    <cellStyle name="40% - Accent5 6 5 10" xfId="44814"/>
    <cellStyle name="40% - Accent5 6 5 11" xfId="44815"/>
    <cellStyle name="40% - Accent5 6 5 12" xfId="44816"/>
    <cellStyle name="40% - Accent5 6 5 13" xfId="44817"/>
    <cellStyle name="40% - Accent5 6 5 14" xfId="44818"/>
    <cellStyle name="40% - Accent5 6 5 15" xfId="44819"/>
    <cellStyle name="40% - Accent5 6 5 16" xfId="44820"/>
    <cellStyle name="40% - Accent5 6 5 2" xfId="44821"/>
    <cellStyle name="40% - Accent5 6 5 2 10" xfId="44822"/>
    <cellStyle name="40% - Accent5 6 5 2 11" xfId="44823"/>
    <cellStyle name="40% - Accent5 6 5 2 12" xfId="44824"/>
    <cellStyle name="40% - Accent5 6 5 2 13" xfId="44825"/>
    <cellStyle name="40% - Accent5 6 5 2 14" xfId="44826"/>
    <cellStyle name="40% - Accent5 6 5 2 15" xfId="44827"/>
    <cellStyle name="40% - Accent5 6 5 2 2" xfId="44828"/>
    <cellStyle name="40% - Accent5 6 5 2 2 2" xfId="44829"/>
    <cellStyle name="40% - Accent5 6 5 2 2 2 2" xfId="44830"/>
    <cellStyle name="40% - Accent5 6 5 2 2 3" xfId="44831"/>
    <cellStyle name="40% - Accent5 6 5 2 3" xfId="44832"/>
    <cellStyle name="40% - Accent5 6 5 2 3 2" xfId="44833"/>
    <cellStyle name="40% - Accent5 6 5 2 3 2 2" xfId="44834"/>
    <cellStyle name="40% - Accent5 6 5 2 3 3" xfId="44835"/>
    <cellStyle name="40% - Accent5 6 5 2 4" xfId="44836"/>
    <cellStyle name="40% - Accent5 6 5 2 4 2" xfId="44837"/>
    <cellStyle name="40% - Accent5 6 5 2 5" xfId="44838"/>
    <cellStyle name="40% - Accent5 6 5 2 6" xfId="44839"/>
    <cellStyle name="40% - Accent5 6 5 2 7" xfId="44840"/>
    <cellStyle name="40% - Accent5 6 5 2 8" xfId="44841"/>
    <cellStyle name="40% - Accent5 6 5 2 9" xfId="44842"/>
    <cellStyle name="40% - Accent5 6 5 2_PNF Disclosure Summary 063011" xfId="44843"/>
    <cellStyle name="40% - Accent5 6 5 3" xfId="44844"/>
    <cellStyle name="40% - Accent5 6 5 3 2" xfId="44845"/>
    <cellStyle name="40% - Accent5 6 5 3 2 2" xfId="44846"/>
    <cellStyle name="40% - Accent5 6 5 3 3" xfId="44847"/>
    <cellStyle name="40% - Accent5 6 5 4" xfId="44848"/>
    <cellStyle name="40% - Accent5 6 5 4 2" xfId="44849"/>
    <cellStyle name="40% - Accent5 6 5 4 2 2" xfId="44850"/>
    <cellStyle name="40% - Accent5 6 5 4 3" xfId="44851"/>
    <cellStyle name="40% - Accent5 6 5 5" xfId="44852"/>
    <cellStyle name="40% - Accent5 6 5 5 2" xfId="44853"/>
    <cellStyle name="40% - Accent5 6 5 6" xfId="44854"/>
    <cellStyle name="40% - Accent5 6 5 7" xfId="44855"/>
    <cellStyle name="40% - Accent5 6 5 8" xfId="44856"/>
    <cellStyle name="40% - Accent5 6 5 9" xfId="44857"/>
    <cellStyle name="40% - Accent5 6 5_PNF Disclosure Summary 063011" xfId="44858"/>
    <cellStyle name="40% - Accent5 6 6" xfId="44859"/>
    <cellStyle name="40% - Accent5 6 6 10" xfId="44860"/>
    <cellStyle name="40% - Accent5 6 6 11" xfId="44861"/>
    <cellStyle name="40% - Accent5 6 6 12" xfId="44862"/>
    <cellStyle name="40% - Accent5 6 6 13" xfId="44863"/>
    <cellStyle name="40% - Accent5 6 6 14" xfId="44864"/>
    <cellStyle name="40% - Accent5 6 6 15" xfId="44865"/>
    <cellStyle name="40% - Accent5 6 6 16" xfId="44866"/>
    <cellStyle name="40% - Accent5 6 6 2" xfId="44867"/>
    <cellStyle name="40% - Accent5 6 6 2 10" xfId="44868"/>
    <cellStyle name="40% - Accent5 6 6 2 11" xfId="44869"/>
    <cellStyle name="40% - Accent5 6 6 2 12" xfId="44870"/>
    <cellStyle name="40% - Accent5 6 6 2 13" xfId="44871"/>
    <cellStyle name="40% - Accent5 6 6 2 14" xfId="44872"/>
    <cellStyle name="40% - Accent5 6 6 2 15" xfId="44873"/>
    <cellStyle name="40% - Accent5 6 6 2 2" xfId="44874"/>
    <cellStyle name="40% - Accent5 6 6 2 2 2" xfId="44875"/>
    <cellStyle name="40% - Accent5 6 6 2 2 2 2" xfId="44876"/>
    <cellStyle name="40% - Accent5 6 6 2 2 3" xfId="44877"/>
    <cellStyle name="40% - Accent5 6 6 2 3" xfId="44878"/>
    <cellStyle name="40% - Accent5 6 6 2 3 2" xfId="44879"/>
    <cellStyle name="40% - Accent5 6 6 2 3 2 2" xfId="44880"/>
    <cellStyle name="40% - Accent5 6 6 2 3 3" xfId="44881"/>
    <cellStyle name="40% - Accent5 6 6 2 4" xfId="44882"/>
    <cellStyle name="40% - Accent5 6 6 2 4 2" xfId="44883"/>
    <cellStyle name="40% - Accent5 6 6 2 5" xfId="44884"/>
    <cellStyle name="40% - Accent5 6 6 2 6" xfId="44885"/>
    <cellStyle name="40% - Accent5 6 6 2 7" xfId="44886"/>
    <cellStyle name="40% - Accent5 6 6 2 8" xfId="44887"/>
    <cellStyle name="40% - Accent5 6 6 2 9" xfId="44888"/>
    <cellStyle name="40% - Accent5 6 6 2_PNF Disclosure Summary 063011" xfId="44889"/>
    <cellStyle name="40% - Accent5 6 6 3" xfId="44890"/>
    <cellStyle name="40% - Accent5 6 6 3 2" xfId="44891"/>
    <cellStyle name="40% - Accent5 6 6 3 2 2" xfId="44892"/>
    <cellStyle name="40% - Accent5 6 6 3 3" xfId="44893"/>
    <cellStyle name="40% - Accent5 6 6 4" xfId="44894"/>
    <cellStyle name="40% - Accent5 6 6 4 2" xfId="44895"/>
    <cellStyle name="40% - Accent5 6 6 4 2 2" xfId="44896"/>
    <cellStyle name="40% - Accent5 6 6 4 3" xfId="44897"/>
    <cellStyle name="40% - Accent5 6 6 5" xfId="44898"/>
    <cellStyle name="40% - Accent5 6 6 5 2" xfId="44899"/>
    <cellStyle name="40% - Accent5 6 6 6" xfId="44900"/>
    <cellStyle name="40% - Accent5 6 6 7" xfId="44901"/>
    <cellStyle name="40% - Accent5 6 6 8" xfId="44902"/>
    <cellStyle name="40% - Accent5 6 6 9" xfId="44903"/>
    <cellStyle name="40% - Accent5 6 6_PNF Disclosure Summary 063011" xfId="44904"/>
    <cellStyle name="40% - Accent5 6 7" xfId="44905"/>
    <cellStyle name="40% - Accent5 6 7 10" xfId="44906"/>
    <cellStyle name="40% - Accent5 6 7 11" xfId="44907"/>
    <cellStyle name="40% - Accent5 6 7 12" xfId="44908"/>
    <cellStyle name="40% - Accent5 6 7 13" xfId="44909"/>
    <cellStyle name="40% - Accent5 6 7 14" xfId="44910"/>
    <cellStyle name="40% - Accent5 6 7 15" xfId="44911"/>
    <cellStyle name="40% - Accent5 6 7 16" xfId="44912"/>
    <cellStyle name="40% - Accent5 6 7 2" xfId="44913"/>
    <cellStyle name="40% - Accent5 6 7 2 10" xfId="44914"/>
    <cellStyle name="40% - Accent5 6 7 2 11" xfId="44915"/>
    <cellStyle name="40% - Accent5 6 7 2 12" xfId="44916"/>
    <cellStyle name="40% - Accent5 6 7 2 13" xfId="44917"/>
    <cellStyle name="40% - Accent5 6 7 2 14" xfId="44918"/>
    <cellStyle name="40% - Accent5 6 7 2 15" xfId="44919"/>
    <cellStyle name="40% - Accent5 6 7 2 2" xfId="44920"/>
    <cellStyle name="40% - Accent5 6 7 2 2 2" xfId="44921"/>
    <cellStyle name="40% - Accent5 6 7 2 2 2 2" xfId="44922"/>
    <cellStyle name="40% - Accent5 6 7 2 2 3" xfId="44923"/>
    <cellStyle name="40% - Accent5 6 7 2 3" xfId="44924"/>
    <cellStyle name="40% - Accent5 6 7 2 3 2" xfId="44925"/>
    <cellStyle name="40% - Accent5 6 7 2 3 2 2" xfId="44926"/>
    <cellStyle name="40% - Accent5 6 7 2 3 3" xfId="44927"/>
    <cellStyle name="40% - Accent5 6 7 2 4" xfId="44928"/>
    <cellStyle name="40% - Accent5 6 7 2 4 2" xfId="44929"/>
    <cellStyle name="40% - Accent5 6 7 2 5" xfId="44930"/>
    <cellStyle name="40% - Accent5 6 7 2 6" xfId="44931"/>
    <cellStyle name="40% - Accent5 6 7 2 7" xfId="44932"/>
    <cellStyle name="40% - Accent5 6 7 2 8" xfId="44933"/>
    <cellStyle name="40% - Accent5 6 7 2 9" xfId="44934"/>
    <cellStyle name="40% - Accent5 6 7 2_PNF Disclosure Summary 063011" xfId="44935"/>
    <cellStyle name="40% - Accent5 6 7 3" xfId="44936"/>
    <cellStyle name="40% - Accent5 6 7 3 2" xfId="44937"/>
    <cellStyle name="40% - Accent5 6 7 3 2 2" xfId="44938"/>
    <cellStyle name="40% - Accent5 6 7 3 3" xfId="44939"/>
    <cellStyle name="40% - Accent5 6 7 4" xfId="44940"/>
    <cellStyle name="40% - Accent5 6 7 4 2" xfId="44941"/>
    <cellStyle name="40% - Accent5 6 7 4 2 2" xfId="44942"/>
    <cellStyle name="40% - Accent5 6 7 4 3" xfId="44943"/>
    <cellStyle name="40% - Accent5 6 7 5" xfId="44944"/>
    <cellStyle name="40% - Accent5 6 7 5 2" xfId="44945"/>
    <cellStyle name="40% - Accent5 6 7 6" xfId="44946"/>
    <cellStyle name="40% - Accent5 6 7 7" xfId="44947"/>
    <cellStyle name="40% - Accent5 6 7 8" xfId="44948"/>
    <cellStyle name="40% - Accent5 6 7 9" xfId="44949"/>
    <cellStyle name="40% - Accent5 6 7_PNF Disclosure Summary 063011" xfId="44950"/>
    <cellStyle name="40% - Accent5 6 8" xfId="44951"/>
    <cellStyle name="40% - Accent5 6 8 10" xfId="44952"/>
    <cellStyle name="40% - Accent5 6 8 11" xfId="44953"/>
    <cellStyle name="40% - Accent5 6 8 12" xfId="44954"/>
    <cellStyle name="40% - Accent5 6 8 13" xfId="44955"/>
    <cellStyle name="40% - Accent5 6 8 14" xfId="44956"/>
    <cellStyle name="40% - Accent5 6 8 15" xfId="44957"/>
    <cellStyle name="40% - Accent5 6 8 2" xfId="44958"/>
    <cellStyle name="40% - Accent5 6 8 2 2" xfId="44959"/>
    <cellStyle name="40% - Accent5 6 8 2 2 2" xfId="44960"/>
    <cellStyle name="40% - Accent5 6 8 2 3" xfId="44961"/>
    <cellStyle name="40% - Accent5 6 8 3" xfId="44962"/>
    <cellStyle name="40% - Accent5 6 8 3 2" xfId="44963"/>
    <cellStyle name="40% - Accent5 6 8 3 2 2" xfId="44964"/>
    <cellStyle name="40% - Accent5 6 8 3 3" xfId="44965"/>
    <cellStyle name="40% - Accent5 6 8 4" xfId="44966"/>
    <cellStyle name="40% - Accent5 6 8 4 2" xfId="44967"/>
    <cellStyle name="40% - Accent5 6 8 5" xfId="44968"/>
    <cellStyle name="40% - Accent5 6 8 6" xfId="44969"/>
    <cellStyle name="40% - Accent5 6 8 7" xfId="44970"/>
    <cellStyle name="40% - Accent5 6 8 8" xfId="44971"/>
    <cellStyle name="40% - Accent5 6 8 9" xfId="44972"/>
    <cellStyle name="40% - Accent5 6 8_PNF Disclosure Summary 063011" xfId="44973"/>
    <cellStyle name="40% - Accent5 6 9" xfId="44974"/>
    <cellStyle name="40% - Accent5 6 9 2" xfId="44975"/>
    <cellStyle name="40% - Accent5 6 9 2 2" xfId="44976"/>
    <cellStyle name="40% - Accent5 6 9 3" xfId="44977"/>
    <cellStyle name="40% - Accent5 6_PNF Disclosure Summary 063011" xfId="44978"/>
    <cellStyle name="40% - Accent5 7" xfId="44979"/>
    <cellStyle name="40% - Accent5 7 10" xfId="44980"/>
    <cellStyle name="40% - Accent5 7 10 2" xfId="44981"/>
    <cellStyle name="40% - Accent5 7 10 2 2" xfId="44982"/>
    <cellStyle name="40% - Accent5 7 10 3" xfId="44983"/>
    <cellStyle name="40% - Accent5 7 11" xfId="44984"/>
    <cellStyle name="40% - Accent5 7 11 2" xfId="44985"/>
    <cellStyle name="40% - Accent5 7 12" xfId="44986"/>
    <cellStyle name="40% - Accent5 7 13" xfId="44987"/>
    <cellStyle name="40% - Accent5 7 14" xfId="44988"/>
    <cellStyle name="40% - Accent5 7 15" xfId="44989"/>
    <cellStyle name="40% - Accent5 7 16" xfId="44990"/>
    <cellStyle name="40% - Accent5 7 17" xfId="44991"/>
    <cellStyle name="40% - Accent5 7 18" xfId="44992"/>
    <cellStyle name="40% - Accent5 7 19" xfId="44993"/>
    <cellStyle name="40% - Accent5 7 2" xfId="44994"/>
    <cellStyle name="40% - Accent5 7 2 10" xfId="44995"/>
    <cellStyle name="40% - Accent5 7 2 11" xfId="44996"/>
    <cellStyle name="40% - Accent5 7 2 12" xfId="44997"/>
    <cellStyle name="40% - Accent5 7 2 13" xfId="44998"/>
    <cellStyle name="40% - Accent5 7 2 14" xfId="44999"/>
    <cellStyle name="40% - Accent5 7 2 15" xfId="45000"/>
    <cellStyle name="40% - Accent5 7 2 16" xfId="45001"/>
    <cellStyle name="40% - Accent5 7 2 2" xfId="45002"/>
    <cellStyle name="40% - Accent5 7 2 2 10" xfId="45003"/>
    <cellStyle name="40% - Accent5 7 2 2 11" xfId="45004"/>
    <cellStyle name="40% - Accent5 7 2 2 12" xfId="45005"/>
    <cellStyle name="40% - Accent5 7 2 2 13" xfId="45006"/>
    <cellStyle name="40% - Accent5 7 2 2 14" xfId="45007"/>
    <cellStyle name="40% - Accent5 7 2 2 15" xfId="45008"/>
    <cellStyle name="40% - Accent5 7 2 2 2" xfId="45009"/>
    <cellStyle name="40% - Accent5 7 2 2 2 2" xfId="45010"/>
    <cellStyle name="40% - Accent5 7 2 2 2 2 2" xfId="45011"/>
    <cellStyle name="40% - Accent5 7 2 2 2 3" xfId="45012"/>
    <cellStyle name="40% - Accent5 7 2 2 3" xfId="45013"/>
    <cellStyle name="40% - Accent5 7 2 2 3 2" xfId="45014"/>
    <cellStyle name="40% - Accent5 7 2 2 3 2 2" xfId="45015"/>
    <cellStyle name="40% - Accent5 7 2 2 3 3" xfId="45016"/>
    <cellStyle name="40% - Accent5 7 2 2 4" xfId="45017"/>
    <cellStyle name="40% - Accent5 7 2 2 4 2" xfId="45018"/>
    <cellStyle name="40% - Accent5 7 2 2 5" xfId="45019"/>
    <cellStyle name="40% - Accent5 7 2 2 6" xfId="45020"/>
    <cellStyle name="40% - Accent5 7 2 2 7" xfId="45021"/>
    <cellStyle name="40% - Accent5 7 2 2 8" xfId="45022"/>
    <cellStyle name="40% - Accent5 7 2 2 9" xfId="45023"/>
    <cellStyle name="40% - Accent5 7 2 2_PNF Disclosure Summary 063011" xfId="45024"/>
    <cellStyle name="40% - Accent5 7 2 3" xfId="45025"/>
    <cellStyle name="40% - Accent5 7 2 3 2" xfId="45026"/>
    <cellStyle name="40% - Accent5 7 2 3 2 2" xfId="45027"/>
    <cellStyle name="40% - Accent5 7 2 3 3" xfId="45028"/>
    <cellStyle name="40% - Accent5 7 2 4" xfId="45029"/>
    <cellStyle name="40% - Accent5 7 2 4 2" xfId="45030"/>
    <cellStyle name="40% - Accent5 7 2 4 2 2" xfId="45031"/>
    <cellStyle name="40% - Accent5 7 2 4 3" xfId="45032"/>
    <cellStyle name="40% - Accent5 7 2 5" xfId="45033"/>
    <cellStyle name="40% - Accent5 7 2 5 2" xfId="45034"/>
    <cellStyle name="40% - Accent5 7 2 6" xfId="45035"/>
    <cellStyle name="40% - Accent5 7 2 7" xfId="45036"/>
    <cellStyle name="40% - Accent5 7 2 8" xfId="45037"/>
    <cellStyle name="40% - Accent5 7 2 9" xfId="45038"/>
    <cellStyle name="40% - Accent5 7 2_PNF Disclosure Summary 063011" xfId="45039"/>
    <cellStyle name="40% - Accent5 7 20" xfId="45040"/>
    <cellStyle name="40% - Accent5 7 21" xfId="45041"/>
    <cellStyle name="40% - Accent5 7 22" xfId="45042"/>
    <cellStyle name="40% - Accent5 7 3" xfId="45043"/>
    <cellStyle name="40% - Accent5 7 3 10" xfId="45044"/>
    <cellStyle name="40% - Accent5 7 3 11" xfId="45045"/>
    <cellStyle name="40% - Accent5 7 3 12" xfId="45046"/>
    <cellStyle name="40% - Accent5 7 3 13" xfId="45047"/>
    <cellStyle name="40% - Accent5 7 3 14" xfId="45048"/>
    <cellStyle name="40% - Accent5 7 3 15" xfId="45049"/>
    <cellStyle name="40% - Accent5 7 3 16" xfId="45050"/>
    <cellStyle name="40% - Accent5 7 3 2" xfId="45051"/>
    <cellStyle name="40% - Accent5 7 3 2 10" xfId="45052"/>
    <cellStyle name="40% - Accent5 7 3 2 11" xfId="45053"/>
    <cellStyle name="40% - Accent5 7 3 2 12" xfId="45054"/>
    <cellStyle name="40% - Accent5 7 3 2 13" xfId="45055"/>
    <cellStyle name="40% - Accent5 7 3 2 14" xfId="45056"/>
    <cellStyle name="40% - Accent5 7 3 2 15" xfId="45057"/>
    <cellStyle name="40% - Accent5 7 3 2 2" xfId="45058"/>
    <cellStyle name="40% - Accent5 7 3 2 2 2" xfId="45059"/>
    <cellStyle name="40% - Accent5 7 3 2 2 2 2" xfId="45060"/>
    <cellStyle name="40% - Accent5 7 3 2 2 3" xfId="45061"/>
    <cellStyle name="40% - Accent5 7 3 2 3" xfId="45062"/>
    <cellStyle name="40% - Accent5 7 3 2 3 2" xfId="45063"/>
    <cellStyle name="40% - Accent5 7 3 2 3 2 2" xfId="45064"/>
    <cellStyle name="40% - Accent5 7 3 2 3 3" xfId="45065"/>
    <cellStyle name="40% - Accent5 7 3 2 4" xfId="45066"/>
    <cellStyle name="40% - Accent5 7 3 2 4 2" xfId="45067"/>
    <cellStyle name="40% - Accent5 7 3 2 5" xfId="45068"/>
    <cellStyle name="40% - Accent5 7 3 2 6" xfId="45069"/>
    <cellStyle name="40% - Accent5 7 3 2 7" xfId="45070"/>
    <cellStyle name="40% - Accent5 7 3 2 8" xfId="45071"/>
    <cellStyle name="40% - Accent5 7 3 2 9" xfId="45072"/>
    <cellStyle name="40% - Accent5 7 3 2_PNF Disclosure Summary 063011" xfId="45073"/>
    <cellStyle name="40% - Accent5 7 3 3" xfId="45074"/>
    <cellStyle name="40% - Accent5 7 3 3 2" xfId="45075"/>
    <cellStyle name="40% - Accent5 7 3 3 2 2" xfId="45076"/>
    <cellStyle name="40% - Accent5 7 3 3 3" xfId="45077"/>
    <cellStyle name="40% - Accent5 7 3 4" xfId="45078"/>
    <cellStyle name="40% - Accent5 7 3 4 2" xfId="45079"/>
    <cellStyle name="40% - Accent5 7 3 4 2 2" xfId="45080"/>
    <cellStyle name="40% - Accent5 7 3 4 3" xfId="45081"/>
    <cellStyle name="40% - Accent5 7 3 5" xfId="45082"/>
    <cellStyle name="40% - Accent5 7 3 5 2" xfId="45083"/>
    <cellStyle name="40% - Accent5 7 3 6" xfId="45084"/>
    <cellStyle name="40% - Accent5 7 3 7" xfId="45085"/>
    <cellStyle name="40% - Accent5 7 3 8" xfId="45086"/>
    <cellStyle name="40% - Accent5 7 3 9" xfId="45087"/>
    <cellStyle name="40% - Accent5 7 3_PNF Disclosure Summary 063011" xfId="45088"/>
    <cellStyle name="40% - Accent5 7 4" xfId="45089"/>
    <cellStyle name="40% - Accent5 7 4 10" xfId="45090"/>
    <cellStyle name="40% - Accent5 7 4 11" xfId="45091"/>
    <cellStyle name="40% - Accent5 7 4 12" xfId="45092"/>
    <cellStyle name="40% - Accent5 7 4 13" xfId="45093"/>
    <cellStyle name="40% - Accent5 7 4 14" xfId="45094"/>
    <cellStyle name="40% - Accent5 7 4 15" xfId="45095"/>
    <cellStyle name="40% - Accent5 7 4 16" xfId="45096"/>
    <cellStyle name="40% - Accent5 7 4 2" xfId="45097"/>
    <cellStyle name="40% - Accent5 7 4 2 10" xfId="45098"/>
    <cellStyle name="40% - Accent5 7 4 2 11" xfId="45099"/>
    <cellStyle name="40% - Accent5 7 4 2 12" xfId="45100"/>
    <cellStyle name="40% - Accent5 7 4 2 13" xfId="45101"/>
    <cellStyle name="40% - Accent5 7 4 2 14" xfId="45102"/>
    <cellStyle name="40% - Accent5 7 4 2 15" xfId="45103"/>
    <cellStyle name="40% - Accent5 7 4 2 2" xfId="45104"/>
    <cellStyle name="40% - Accent5 7 4 2 2 2" xfId="45105"/>
    <cellStyle name="40% - Accent5 7 4 2 2 2 2" xfId="45106"/>
    <cellStyle name="40% - Accent5 7 4 2 2 3" xfId="45107"/>
    <cellStyle name="40% - Accent5 7 4 2 3" xfId="45108"/>
    <cellStyle name="40% - Accent5 7 4 2 3 2" xfId="45109"/>
    <cellStyle name="40% - Accent5 7 4 2 3 2 2" xfId="45110"/>
    <cellStyle name="40% - Accent5 7 4 2 3 3" xfId="45111"/>
    <cellStyle name="40% - Accent5 7 4 2 4" xfId="45112"/>
    <cellStyle name="40% - Accent5 7 4 2 4 2" xfId="45113"/>
    <cellStyle name="40% - Accent5 7 4 2 5" xfId="45114"/>
    <cellStyle name="40% - Accent5 7 4 2 6" xfId="45115"/>
    <cellStyle name="40% - Accent5 7 4 2 7" xfId="45116"/>
    <cellStyle name="40% - Accent5 7 4 2 8" xfId="45117"/>
    <cellStyle name="40% - Accent5 7 4 2 9" xfId="45118"/>
    <cellStyle name="40% - Accent5 7 4 2_PNF Disclosure Summary 063011" xfId="45119"/>
    <cellStyle name="40% - Accent5 7 4 3" xfId="45120"/>
    <cellStyle name="40% - Accent5 7 4 3 2" xfId="45121"/>
    <cellStyle name="40% - Accent5 7 4 3 2 2" xfId="45122"/>
    <cellStyle name="40% - Accent5 7 4 3 3" xfId="45123"/>
    <cellStyle name="40% - Accent5 7 4 4" xfId="45124"/>
    <cellStyle name="40% - Accent5 7 4 4 2" xfId="45125"/>
    <cellStyle name="40% - Accent5 7 4 4 2 2" xfId="45126"/>
    <cellStyle name="40% - Accent5 7 4 4 3" xfId="45127"/>
    <cellStyle name="40% - Accent5 7 4 5" xfId="45128"/>
    <cellStyle name="40% - Accent5 7 4 5 2" xfId="45129"/>
    <cellStyle name="40% - Accent5 7 4 6" xfId="45130"/>
    <cellStyle name="40% - Accent5 7 4 7" xfId="45131"/>
    <cellStyle name="40% - Accent5 7 4 8" xfId="45132"/>
    <cellStyle name="40% - Accent5 7 4 9" xfId="45133"/>
    <cellStyle name="40% - Accent5 7 4_PNF Disclosure Summary 063011" xfId="45134"/>
    <cellStyle name="40% - Accent5 7 5" xfId="45135"/>
    <cellStyle name="40% - Accent5 7 5 10" xfId="45136"/>
    <cellStyle name="40% - Accent5 7 5 11" xfId="45137"/>
    <cellStyle name="40% - Accent5 7 5 12" xfId="45138"/>
    <cellStyle name="40% - Accent5 7 5 13" xfId="45139"/>
    <cellStyle name="40% - Accent5 7 5 14" xfId="45140"/>
    <cellStyle name="40% - Accent5 7 5 15" xfId="45141"/>
    <cellStyle name="40% - Accent5 7 5 16" xfId="45142"/>
    <cellStyle name="40% - Accent5 7 5 2" xfId="45143"/>
    <cellStyle name="40% - Accent5 7 5 2 10" xfId="45144"/>
    <cellStyle name="40% - Accent5 7 5 2 11" xfId="45145"/>
    <cellStyle name="40% - Accent5 7 5 2 12" xfId="45146"/>
    <cellStyle name="40% - Accent5 7 5 2 13" xfId="45147"/>
    <cellStyle name="40% - Accent5 7 5 2 14" xfId="45148"/>
    <cellStyle name="40% - Accent5 7 5 2 15" xfId="45149"/>
    <cellStyle name="40% - Accent5 7 5 2 2" xfId="45150"/>
    <cellStyle name="40% - Accent5 7 5 2 2 2" xfId="45151"/>
    <cellStyle name="40% - Accent5 7 5 2 2 2 2" xfId="45152"/>
    <cellStyle name="40% - Accent5 7 5 2 2 3" xfId="45153"/>
    <cellStyle name="40% - Accent5 7 5 2 3" xfId="45154"/>
    <cellStyle name="40% - Accent5 7 5 2 3 2" xfId="45155"/>
    <cellStyle name="40% - Accent5 7 5 2 3 2 2" xfId="45156"/>
    <cellStyle name="40% - Accent5 7 5 2 3 3" xfId="45157"/>
    <cellStyle name="40% - Accent5 7 5 2 4" xfId="45158"/>
    <cellStyle name="40% - Accent5 7 5 2 4 2" xfId="45159"/>
    <cellStyle name="40% - Accent5 7 5 2 5" xfId="45160"/>
    <cellStyle name="40% - Accent5 7 5 2 6" xfId="45161"/>
    <cellStyle name="40% - Accent5 7 5 2 7" xfId="45162"/>
    <cellStyle name="40% - Accent5 7 5 2 8" xfId="45163"/>
    <cellStyle name="40% - Accent5 7 5 2 9" xfId="45164"/>
    <cellStyle name="40% - Accent5 7 5 2_PNF Disclosure Summary 063011" xfId="45165"/>
    <cellStyle name="40% - Accent5 7 5 3" xfId="45166"/>
    <cellStyle name="40% - Accent5 7 5 3 2" xfId="45167"/>
    <cellStyle name="40% - Accent5 7 5 3 2 2" xfId="45168"/>
    <cellStyle name="40% - Accent5 7 5 3 3" xfId="45169"/>
    <cellStyle name="40% - Accent5 7 5 4" xfId="45170"/>
    <cellStyle name="40% - Accent5 7 5 4 2" xfId="45171"/>
    <cellStyle name="40% - Accent5 7 5 4 2 2" xfId="45172"/>
    <cellStyle name="40% - Accent5 7 5 4 3" xfId="45173"/>
    <cellStyle name="40% - Accent5 7 5 5" xfId="45174"/>
    <cellStyle name="40% - Accent5 7 5 5 2" xfId="45175"/>
    <cellStyle name="40% - Accent5 7 5 6" xfId="45176"/>
    <cellStyle name="40% - Accent5 7 5 7" xfId="45177"/>
    <cellStyle name="40% - Accent5 7 5 8" xfId="45178"/>
    <cellStyle name="40% - Accent5 7 5 9" xfId="45179"/>
    <cellStyle name="40% - Accent5 7 5_PNF Disclosure Summary 063011" xfId="45180"/>
    <cellStyle name="40% - Accent5 7 6" xfId="45181"/>
    <cellStyle name="40% - Accent5 7 6 10" xfId="45182"/>
    <cellStyle name="40% - Accent5 7 6 11" xfId="45183"/>
    <cellStyle name="40% - Accent5 7 6 12" xfId="45184"/>
    <cellStyle name="40% - Accent5 7 6 13" xfId="45185"/>
    <cellStyle name="40% - Accent5 7 6 14" xfId="45186"/>
    <cellStyle name="40% - Accent5 7 6 15" xfId="45187"/>
    <cellStyle name="40% - Accent5 7 6 16" xfId="45188"/>
    <cellStyle name="40% - Accent5 7 6 2" xfId="45189"/>
    <cellStyle name="40% - Accent5 7 6 2 10" xfId="45190"/>
    <cellStyle name="40% - Accent5 7 6 2 11" xfId="45191"/>
    <cellStyle name="40% - Accent5 7 6 2 12" xfId="45192"/>
    <cellStyle name="40% - Accent5 7 6 2 13" xfId="45193"/>
    <cellStyle name="40% - Accent5 7 6 2 14" xfId="45194"/>
    <cellStyle name="40% - Accent5 7 6 2 15" xfId="45195"/>
    <cellStyle name="40% - Accent5 7 6 2 2" xfId="45196"/>
    <cellStyle name="40% - Accent5 7 6 2 2 2" xfId="45197"/>
    <cellStyle name="40% - Accent5 7 6 2 2 2 2" xfId="45198"/>
    <cellStyle name="40% - Accent5 7 6 2 2 3" xfId="45199"/>
    <cellStyle name="40% - Accent5 7 6 2 3" xfId="45200"/>
    <cellStyle name="40% - Accent5 7 6 2 3 2" xfId="45201"/>
    <cellStyle name="40% - Accent5 7 6 2 3 2 2" xfId="45202"/>
    <cellStyle name="40% - Accent5 7 6 2 3 3" xfId="45203"/>
    <cellStyle name="40% - Accent5 7 6 2 4" xfId="45204"/>
    <cellStyle name="40% - Accent5 7 6 2 4 2" xfId="45205"/>
    <cellStyle name="40% - Accent5 7 6 2 5" xfId="45206"/>
    <cellStyle name="40% - Accent5 7 6 2 6" xfId="45207"/>
    <cellStyle name="40% - Accent5 7 6 2 7" xfId="45208"/>
    <cellStyle name="40% - Accent5 7 6 2 8" xfId="45209"/>
    <cellStyle name="40% - Accent5 7 6 2 9" xfId="45210"/>
    <cellStyle name="40% - Accent5 7 6 2_PNF Disclosure Summary 063011" xfId="45211"/>
    <cellStyle name="40% - Accent5 7 6 3" xfId="45212"/>
    <cellStyle name="40% - Accent5 7 6 3 2" xfId="45213"/>
    <cellStyle name="40% - Accent5 7 6 3 2 2" xfId="45214"/>
    <cellStyle name="40% - Accent5 7 6 3 3" xfId="45215"/>
    <cellStyle name="40% - Accent5 7 6 4" xfId="45216"/>
    <cellStyle name="40% - Accent5 7 6 4 2" xfId="45217"/>
    <cellStyle name="40% - Accent5 7 6 4 2 2" xfId="45218"/>
    <cellStyle name="40% - Accent5 7 6 4 3" xfId="45219"/>
    <cellStyle name="40% - Accent5 7 6 5" xfId="45220"/>
    <cellStyle name="40% - Accent5 7 6 5 2" xfId="45221"/>
    <cellStyle name="40% - Accent5 7 6 6" xfId="45222"/>
    <cellStyle name="40% - Accent5 7 6 7" xfId="45223"/>
    <cellStyle name="40% - Accent5 7 6 8" xfId="45224"/>
    <cellStyle name="40% - Accent5 7 6 9" xfId="45225"/>
    <cellStyle name="40% - Accent5 7 6_PNF Disclosure Summary 063011" xfId="45226"/>
    <cellStyle name="40% - Accent5 7 7" xfId="45227"/>
    <cellStyle name="40% - Accent5 7 7 10" xfId="45228"/>
    <cellStyle name="40% - Accent5 7 7 11" xfId="45229"/>
    <cellStyle name="40% - Accent5 7 7 12" xfId="45230"/>
    <cellStyle name="40% - Accent5 7 7 13" xfId="45231"/>
    <cellStyle name="40% - Accent5 7 7 14" xfId="45232"/>
    <cellStyle name="40% - Accent5 7 7 15" xfId="45233"/>
    <cellStyle name="40% - Accent5 7 7 16" xfId="45234"/>
    <cellStyle name="40% - Accent5 7 7 2" xfId="45235"/>
    <cellStyle name="40% - Accent5 7 7 2 10" xfId="45236"/>
    <cellStyle name="40% - Accent5 7 7 2 11" xfId="45237"/>
    <cellStyle name="40% - Accent5 7 7 2 12" xfId="45238"/>
    <cellStyle name="40% - Accent5 7 7 2 13" xfId="45239"/>
    <cellStyle name="40% - Accent5 7 7 2 14" xfId="45240"/>
    <cellStyle name="40% - Accent5 7 7 2 15" xfId="45241"/>
    <cellStyle name="40% - Accent5 7 7 2 2" xfId="45242"/>
    <cellStyle name="40% - Accent5 7 7 2 2 2" xfId="45243"/>
    <cellStyle name="40% - Accent5 7 7 2 2 2 2" xfId="45244"/>
    <cellStyle name="40% - Accent5 7 7 2 2 3" xfId="45245"/>
    <cellStyle name="40% - Accent5 7 7 2 3" xfId="45246"/>
    <cellStyle name="40% - Accent5 7 7 2 3 2" xfId="45247"/>
    <cellStyle name="40% - Accent5 7 7 2 3 2 2" xfId="45248"/>
    <cellStyle name="40% - Accent5 7 7 2 3 3" xfId="45249"/>
    <cellStyle name="40% - Accent5 7 7 2 4" xfId="45250"/>
    <cellStyle name="40% - Accent5 7 7 2 4 2" xfId="45251"/>
    <cellStyle name="40% - Accent5 7 7 2 5" xfId="45252"/>
    <cellStyle name="40% - Accent5 7 7 2 6" xfId="45253"/>
    <cellStyle name="40% - Accent5 7 7 2 7" xfId="45254"/>
    <cellStyle name="40% - Accent5 7 7 2 8" xfId="45255"/>
    <cellStyle name="40% - Accent5 7 7 2 9" xfId="45256"/>
    <cellStyle name="40% - Accent5 7 7 2_PNF Disclosure Summary 063011" xfId="45257"/>
    <cellStyle name="40% - Accent5 7 7 3" xfId="45258"/>
    <cellStyle name="40% - Accent5 7 7 3 2" xfId="45259"/>
    <cellStyle name="40% - Accent5 7 7 3 2 2" xfId="45260"/>
    <cellStyle name="40% - Accent5 7 7 3 3" xfId="45261"/>
    <cellStyle name="40% - Accent5 7 7 4" xfId="45262"/>
    <cellStyle name="40% - Accent5 7 7 4 2" xfId="45263"/>
    <cellStyle name="40% - Accent5 7 7 4 2 2" xfId="45264"/>
    <cellStyle name="40% - Accent5 7 7 4 3" xfId="45265"/>
    <cellStyle name="40% - Accent5 7 7 5" xfId="45266"/>
    <cellStyle name="40% - Accent5 7 7 5 2" xfId="45267"/>
    <cellStyle name="40% - Accent5 7 7 6" xfId="45268"/>
    <cellStyle name="40% - Accent5 7 7 7" xfId="45269"/>
    <cellStyle name="40% - Accent5 7 7 8" xfId="45270"/>
    <cellStyle name="40% - Accent5 7 7 9" xfId="45271"/>
    <cellStyle name="40% - Accent5 7 7_PNF Disclosure Summary 063011" xfId="45272"/>
    <cellStyle name="40% - Accent5 7 8" xfId="45273"/>
    <cellStyle name="40% - Accent5 7 8 10" xfId="45274"/>
    <cellStyle name="40% - Accent5 7 8 11" xfId="45275"/>
    <cellStyle name="40% - Accent5 7 8 12" xfId="45276"/>
    <cellStyle name="40% - Accent5 7 8 13" xfId="45277"/>
    <cellStyle name="40% - Accent5 7 8 14" xfId="45278"/>
    <cellStyle name="40% - Accent5 7 8 15" xfId="45279"/>
    <cellStyle name="40% - Accent5 7 8 2" xfId="45280"/>
    <cellStyle name="40% - Accent5 7 8 2 2" xfId="45281"/>
    <cellStyle name="40% - Accent5 7 8 2 2 2" xfId="45282"/>
    <cellStyle name="40% - Accent5 7 8 2 3" xfId="45283"/>
    <cellStyle name="40% - Accent5 7 8 3" xfId="45284"/>
    <cellStyle name="40% - Accent5 7 8 3 2" xfId="45285"/>
    <cellStyle name="40% - Accent5 7 8 3 2 2" xfId="45286"/>
    <cellStyle name="40% - Accent5 7 8 3 3" xfId="45287"/>
    <cellStyle name="40% - Accent5 7 8 4" xfId="45288"/>
    <cellStyle name="40% - Accent5 7 8 4 2" xfId="45289"/>
    <cellStyle name="40% - Accent5 7 8 5" xfId="45290"/>
    <cellStyle name="40% - Accent5 7 8 6" xfId="45291"/>
    <cellStyle name="40% - Accent5 7 8 7" xfId="45292"/>
    <cellStyle name="40% - Accent5 7 8 8" xfId="45293"/>
    <cellStyle name="40% - Accent5 7 8 9" xfId="45294"/>
    <cellStyle name="40% - Accent5 7 8_PNF Disclosure Summary 063011" xfId="45295"/>
    <cellStyle name="40% - Accent5 7 9" xfId="45296"/>
    <cellStyle name="40% - Accent5 7 9 2" xfId="45297"/>
    <cellStyle name="40% - Accent5 7 9 2 2" xfId="45298"/>
    <cellStyle name="40% - Accent5 7 9 3" xfId="45299"/>
    <cellStyle name="40% - Accent5 7_PNF Disclosure Summary 063011" xfId="45300"/>
    <cellStyle name="40% - Accent5 8" xfId="45301"/>
    <cellStyle name="40% - Accent5 8 10" xfId="45302"/>
    <cellStyle name="40% - Accent5 8 10 2" xfId="45303"/>
    <cellStyle name="40% - Accent5 8 10 2 2" xfId="45304"/>
    <cellStyle name="40% - Accent5 8 10 3" xfId="45305"/>
    <cellStyle name="40% - Accent5 8 11" xfId="45306"/>
    <cellStyle name="40% - Accent5 8 11 2" xfId="45307"/>
    <cellStyle name="40% - Accent5 8 12" xfId="45308"/>
    <cellStyle name="40% - Accent5 8 13" xfId="45309"/>
    <cellStyle name="40% - Accent5 8 14" xfId="45310"/>
    <cellStyle name="40% - Accent5 8 15" xfId="45311"/>
    <cellStyle name="40% - Accent5 8 16" xfId="45312"/>
    <cellStyle name="40% - Accent5 8 17" xfId="45313"/>
    <cellStyle name="40% - Accent5 8 18" xfId="45314"/>
    <cellStyle name="40% - Accent5 8 19" xfId="45315"/>
    <cellStyle name="40% - Accent5 8 2" xfId="45316"/>
    <cellStyle name="40% - Accent5 8 2 10" xfId="45317"/>
    <cellStyle name="40% - Accent5 8 2 11" xfId="45318"/>
    <cellStyle name="40% - Accent5 8 2 12" xfId="45319"/>
    <cellStyle name="40% - Accent5 8 2 13" xfId="45320"/>
    <cellStyle name="40% - Accent5 8 2 14" xfId="45321"/>
    <cellStyle name="40% - Accent5 8 2 15" xfId="45322"/>
    <cellStyle name="40% - Accent5 8 2 16" xfId="45323"/>
    <cellStyle name="40% - Accent5 8 2 2" xfId="45324"/>
    <cellStyle name="40% - Accent5 8 2 2 10" xfId="45325"/>
    <cellStyle name="40% - Accent5 8 2 2 11" xfId="45326"/>
    <cellStyle name="40% - Accent5 8 2 2 12" xfId="45327"/>
    <cellStyle name="40% - Accent5 8 2 2 13" xfId="45328"/>
    <cellStyle name="40% - Accent5 8 2 2 14" xfId="45329"/>
    <cellStyle name="40% - Accent5 8 2 2 15" xfId="45330"/>
    <cellStyle name="40% - Accent5 8 2 2 2" xfId="45331"/>
    <cellStyle name="40% - Accent5 8 2 2 2 2" xfId="45332"/>
    <cellStyle name="40% - Accent5 8 2 2 2 2 2" xfId="45333"/>
    <cellStyle name="40% - Accent5 8 2 2 2 3" xfId="45334"/>
    <cellStyle name="40% - Accent5 8 2 2 3" xfId="45335"/>
    <cellStyle name="40% - Accent5 8 2 2 3 2" xfId="45336"/>
    <cellStyle name="40% - Accent5 8 2 2 3 2 2" xfId="45337"/>
    <cellStyle name="40% - Accent5 8 2 2 3 3" xfId="45338"/>
    <cellStyle name="40% - Accent5 8 2 2 4" xfId="45339"/>
    <cellStyle name="40% - Accent5 8 2 2 4 2" xfId="45340"/>
    <cellStyle name="40% - Accent5 8 2 2 5" xfId="45341"/>
    <cellStyle name="40% - Accent5 8 2 2 6" xfId="45342"/>
    <cellStyle name="40% - Accent5 8 2 2 7" xfId="45343"/>
    <cellStyle name="40% - Accent5 8 2 2 8" xfId="45344"/>
    <cellStyle name="40% - Accent5 8 2 2 9" xfId="45345"/>
    <cellStyle name="40% - Accent5 8 2 2_PNF Disclosure Summary 063011" xfId="45346"/>
    <cellStyle name="40% - Accent5 8 2 3" xfId="45347"/>
    <cellStyle name="40% - Accent5 8 2 3 2" xfId="45348"/>
    <cellStyle name="40% - Accent5 8 2 3 2 2" xfId="45349"/>
    <cellStyle name="40% - Accent5 8 2 3 3" xfId="45350"/>
    <cellStyle name="40% - Accent5 8 2 4" xfId="45351"/>
    <cellStyle name="40% - Accent5 8 2 4 2" xfId="45352"/>
    <cellStyle name="40% - Accent5 8 2 4 2 2" xfId="45353"/>
    <cellStyle name="40% - Accent5 8 2 4 3" xfId="45354"/>
    <cellStyle name="40% - Accent5 8 2 5" xfId="45355"/>
    <cellStyle name="40% - Accent5 8 2 5 2" xfId="45356"/>
    <cellStyle name="40% - Accent5 8 2 6" xfId="45357"/>
    <cellStyle name="40% - Accent5 8 2 7" xfId="45358"/>
    <cellStyle name="40% - Accent5 8 2 8" xfId="45359"/>
    <cellStyle name="40% - Accent5 8 2 9" xfId="45360"/>
    <cellStyle name="40% - Accent5 8 2_PNF Disclosure Summary 063011" xfId="45361"/>
    <cellStyle name="40% - Accent5 8 20" xfId="45362"/>
    <cellStyle name="40% - Accent5 8 21" xfId="45363"/>
    <cellStyle name="40% - Accent5 8 22" xfId="45364"/>
    <cellStyle name="40% - Accent5 8 3" xfId="45365"/>
    <cellStyle name="40% - Accent5 8 3 10" xfId="45366"/>
    <cellStyle name="40% - Accent5 8 3 11" xfId="45367"/>
    <cellStyle name="40% - Accent5 8 3 12" xfId="45368"/>
    <cellStyle name="40% - Accent5 8 3 13" xfId="45369"/>
    <cellStyle name="40% - Accent5 8 3 14" xfId="45370"/>
    <cellStyle name="40% - Accent5 8 3 15" xfId="45371"/>
    <cellStyle name="40% - Accent5 8 3 16" xfId="45372"/>
    <cellStyle name="40% - Accent5 8 3 2" xfId="45373"/>
    <cellStyle name="40% - Accent5 8 3 2 10" xfId="45374"/>
    <cellStyle name="40% - Accent5 8 3 2 11" xfId="45375"/>
    <cellStyle name="40% - Accent5 8 3 2 12" xfId="45376"/>
    <cellStyle name="40% - Accent5 8 3 2 13" xfId="45377"/>
    <cellStyle name="40% - Accent5 8 3 2 14" xfId="45378"/>
    <cellStyle name="40% - Accent5 8 3 2 15" xfId="45379"/>
    <cellStyle name="40% - Accent5 8 3 2 2" xfId="45380"/>
    <cellStyle name="40% - Accent5 8 3 2 2 2" xfId="45381"/>
    <cellStyle name="40% - Accent5 8 3 2 2 2 2" xfId="45382"/>
    <cellStyle name="40% - Accent5 8 3 2 2 3" xfId="45383"/>
    <cellStyle name="40% - Accent5 8 3 2 3" xfId="45384"/>
    <cellStyle name="40% - Accent5 8 3 2 3 2" xfId="45385"/>
    <cellStyle name="40% - Accent5 8 3 2 3 2 2" xfId="45386"/>
    <cellStyle name="40% - Accent5 8 3 2 3 3" xfId="45387"/>
    <cellStyle name="40% - Accent5 8 3 2 4" xfId="45388"/>
    <cellStyle name="40% - Accent5 8 3 2 4 2" xfId="45389"/>
    <cellStyle name="40% - Accent5 8 3 2 5" xfId="45390"/>
    <cellStyle name="40% - Accent5 8 3 2 6" xfId="45391"/>
    <cellStyle name="40% - Accent5 8 3 2 7" xfId="45392"/>
    <cellStyle name="40% - Accent5 8 3 2 8" xfId="45393"/>
    <cellStyle name="40% - Accent5 8 3 2 9" xfId="45394"/>
    <cellStyle name="40% - Accent5 8 3 2_PNF Disclosure Summary 063011" xfId="45395"/>
    <cellStyle name="40% - Accent5 8 3 3" xfId="45396"/>
    <cellStyle name="40% - Accent5 8 3 3 2" xfId="45397"/>
    <cellStyle name="40% - Accent5 8 3 3 2 2" xfId="45398"/>
    <cellStyle name="40% - Accent5 8 3 3 3" xfId="45399"/>
    <cellStyle name="40% - Accent5 8 3 4" xfId="45400"/>
    <cellStyle name="40% - Accent5 8 3 4 2" xfId="45401"/>
    <cellStyle name="40% - Accent5 8 3 4 2 2" xfId="45402"/>
    <cellStyle name="40% - Accent5 8 3 4 3" xfId="45403"/>
    <cellStyle name="40% - Accent5 8 3 5" xfId="45404"/>
    <cellStyle name="40% - Accent5 8 3 5 2" xfId="45405"/>
    <cellStyle name="40% - Accent5 8 3 6" xfId="45406"/>
    <cellStyle name="40% - Accent5 8 3 7" xfId="45407"/>
    <cellStyle name="40% - Accent5 8 3 8" xfId="45408"/>
    <cellStyle name="40% - Accent5 8 3 9" xfId="45409"/>
    <cellStyle name="40% - Accent5 8 3_PNF Disclosure Summary 063011" xfId="45410"/>
    <cellStyle name="40% - Accent5 8 4" xfId="45411"/>
    <cellStyle name="40% - Accent5 8 4 10" xfId="45412"/>
    <cellStyle name="40% - Accent5 8 4 11" xfId="45413"/>
    <cellStyle name="40% - Accent5 8 4 12" xfId="45414"/>
    <cellStyle name="40% - Accent5 8 4 13" xfId="45415"/>
    <cellStyle name="40% - Accent5 8 4 14" xfId="45416"/>
    <cellStyle name="40% - Accent5 8 4 15" xfId="45417"/>
    <cellStyle name="40% - Accent5 8 4 16" xfId="45418"/>
    <cellStyle name="40% - Accent5 8 4 2" xfId="45419"/>
    <cellStyle name="40% - Accent5 8 4 2 10" xfId="45420"/>
    <cellStyle name="40% - Accent5 8 4 2 11" xfId="45421"/>
    <cellStyle name="40% - Accent5 8 4 2 12" xfId="45422"/>
    <cellStyle name="40% - Accent5 8 4 2 13" xfId="45423"/>
    <cellStyle name="40% - Accent5 8 4 2 14" xfId="45424"/>
    <cellStyle name="40% - Accent5 8 4 2 15" xfId="45425"/>
    <cellStyle name="40% - Accent5 8 4 2 2" xfId="45426"/>
    <cellStyle name="40% - Accent5 8 4 2 2 2" xfId="45427"/>
    <cellStyle name="40% - Accent5 8 4 2 2 2 2" xfId="45428"/>
    <cellStyle name="40% - Accent5 8 4 2 2 3" xfId="45429"/>
    <cellStyle name="40% - Accent5 8 4 2 3" xfId="45430"/>
    <cellStyle name="40% - Accent5 8 4 2 3 2" xfId="45431"/>
    <cellStyle name="40% - Accent5 8 4 2 3 2 2" xfId="45432"/>
    <cellStyle name="40% - Accent5 8 4 2 3 3" xfId="45433"/>
    <cellStyle name="40% - Accent5 8 4 2 4" xfId="45434"/>
    <cellStyle name="40% - Accent5 8 4 2 4 2" xfId="45435"/>
    <cellStyle name="40% - Accent5 8 4 2 5" xfId="45436"/>
    <cellStyle name="40% - Accent5 8 4 2 6" xfId="45437"/>
    <cellStyle name="40% - Accent5 8 4 2 7" xfId="45438"/>
    <cellStyle name="40% - Accent5 8 4 2 8" xfId="45439"/>
    <cellStyle name="40% - Accent5 8 4 2 9" xfId="45440"/>
    <cellStyle name="40% - Accent5 8 4 2_PNF Disclosure Summary 063011" xfId="45441"/>
    <cellStyle name="40% - Accent5 8 4 3" xfId="45442"/>
    <cellStyle name="40% - Accent5 8 4 3 2" xfId="45443"/>
    <cellStyle name="40% - Accent5 8 4 3 2 2" xfId="45444"/>
    <cellStyle name="40% - Accent5 8 4 3 3" xfId="45445"/>
    <cellStyle name="40% - Accent5 8 4 4" xfId="45446"/>
    <cellStyle name="40% - Accent5 8 4 4 2" xfId="45447"/>
    <cellStyle name="40% - Accent5 8 4 4 2 2" xfId="45448"/>
    <cellStyle name="40% - Accent5 8 4 4 3" xfId="45449"/>
    <cellStyle name="40% - Accent5 8 4 5" xfId="45450"/>
    <cellStyle name="40% - Accent5 8 4 5 2" xfId="45451"/>
    <cellStyle name="40% - Accent5 8 4 6" xfId="45452"/>
    <cellStyle name="40% - Accent5 8 4 7" xfId="45453"/>
    <cellStyle name="40% - Accent5 8 4 8" xfId="45454"/>
    <cellStyle name="40% - Accent5 8 4 9" xfId="45455"/>
    <cellStyle name="40% - Accent5 8 4_PNF Disclosure Summary 063011" xfId="45456"/>
    <cellStyle name="40% - Accent5 8 5" xfId="45457"/>
    <cellStyle name="40% - Accent5 8 5 10" xfId="45458"/>
    <cellStyle name="40% - Accent5 8 5 11" xfId="45459"/>
    <cellStyle name="40% - Accent5 8 5 12" xfId="45460"/>
    <cellStyle name="40% - Accent5 8 5 13" xfId="45461"/>
    <cellStyle name="40% - Accent5 8 5 14" xfId="45462"/>
    <cellStyle name="40% - Accent5 8 5 15" xfId="45463"/>
    <cellStyle name="40% - Accent5 8 5 16" xfId="45464"/>
    <cellStyle name="40% - Accent5 8 5 2" xfId="45465"/>
    <cellStyle name="40% - Accent5 8 5 2 10" xfId="45466"/>
    <cellStyle name="40% - Accent5 8 5 2 11" xfId="45467"/>
    <cellStyle name="40% - Accent5 8 5 2 12" xfId="45468"/>
    <cellStyle name="40% - Accent5 8 5 2 13" xfId="45469"/>
    <cellStyle name="40% - Accent5 8 5 2 14" xfId="45470"/>
    <cellStyle name="40% - Accent5 8 5 2 15" xfId="45471"/>
    <cellStyle name="40% - Accent5 8 5 2 2" xfId="45472"/>
    <cellStyle name="40% - Accent5 8 5 2 2 2" xfId="45473"/>
    <cellStyle name="40% - Accent5 8 5 2 2 2 2" xfId="45474"/>
    <cellStyle name="40% - Accent5 8 5 2 2 3" xfId="45475"/>
    <cellStyle name="40% - Accent5 8 5 2 3" xfId="45476"/>
    <cellStyle name="40% - Accent5 8 5 2 3 2" xfId="45477"/>
    <cellStyle name="40% - Accent5 8 5 2 3 2 2" xfId="45478"/>
    <cellStyle name="40% - Accent5 8 5 2 3 3" xfId="45479"/>
    <cellStyle name="40% - Accent5 8 5 2 4" xfId="45480"/>
    <cellStyle name="40% - Accent5 8 5 2 4 2" xfId="45481"/>
    <cellStyle name="40% - Accent5 8 5 2 5" xfId="45482"/>
    <cellStyle name="40% - Accent5 8 5 2 6" xfId="45483"/>
    <cellStyle name="40% - Accent5 8 5 2 7" xfId="45484"/>
    <cellStyle name="40% - Accent5 8 5 2 8" xfId="45485"/>
    <cellStyle name="40% - Accent5 8 5 2 9" xfId="45486"/>
    <cellStyle name="40% - Accent5 8 5 2_PNF Disclosure Summary 063011" xfId="45487"/>
    <cellStyle name="40% - Accent5 8 5 3" xfId="45488"/>
    <cellStyle name="40% - Accent5 8 5 3 2" xfId="45489"/>
    <cellStyle name="40% - Accent5 8 5 3 2 2" xfId="45490"/>
    <cellStyle name="40% - Accent5 8 5 3 3" xfId="45491"/>
    <cellStyle name="40% - Accent5 8 5 4" xfId="45492"/>
    <cellStyle name="40% - Accent5 8 5 4 2" xfId="45493"/>
    <cellStyle name="40% - Accent5 8 5 4 2 2" xfId="45494"/>
    <cellStyle name="40% - Accent5 8 5 4 3" xfId="45495"/>
    <cellStyle name="40% - Accent5 8 5 5" xfId="45496"/>
    <cellStyle name="40% - Accent5 8 5 5 2" xfId="45497"/>
    <cellStyle name="40% - Accent5 8 5 6" xfId="45498"/>
    <cellStyle name="40% - Accent5 8 5 7" xfId="45499"/>
    <cellStyle name="40% - Accent5 8 5 8" xfId="45500"/>
    <cellStyle name="40% - Accent5 8 5 9" xfId="45501"/>
    <cellStyle name="40% - Accent5 8 5_PNF Disclosure Summary 063011" xfId="45502"/>
    <cellStyle name="40% - Accent5 8 6" xfId="45503"/>
    <cellStyle name="40% - Accent5 8 6 10" xfId="45504"/>
    <cellStyle name="40% - Accent5 8 6 11" xfId="45505"/>
    <cellStyle name="40% - Accent5 8 6 12" xfId="45506"/>
    <cellStyle name="40% - Accent5 8 6 13" xfId="45507"/>
    <cellStyle name="40% - Accent5 8 6 14" xfId="45508"/>
    <cellStyle name="40% - Accent5 8 6 15" xfId="45509"/>
    <cellStyle name="40% - Accent5 8 6 16" xfId="45510"/>
    <cellStyle name="40% - Accent5 8 6 2" xfId="45511"/>
    <cellStyle name="40% - Accent5 8 6 2 10" xfId="45512"/>
    <cellStyle name="40% - Accent5 8 6 2 11" xfId="45513"/>
    <cellStyle name="40% - Accent5 8 6 2 12" xfId="45514"/>
    <cellStyle name="40% - Accent5 8 6 2 13" xfId="45515"/>
    <cellStyle name="40% - Accent5 8 6 2 14" xfId="45516"/>
    <cellStyle name="40% - Accent5 8 6 2 15" xfId="45517"/>
    <cellStyle name="40% - Accent5 8 6 2 2" xfId="45518"/>
    <cellStyle name="40% - Accent5 8 6 2 2 2" xfId="45519"/>
    <cellStyle name="40% - Accent5 8 6 2 2 2 2" xfId="45520"/>
    <cellStyle name="40% - Accent5 8 6 2 2 3" xfId="45521"/>
    <cellStyle name="40% - Accent5 8 6 2 3" xfId="45522"/>
    <cellStyle name="40% - Accent5 8 6 2 3 2" xfId="45523"/>
    <cellStyle name="40% - Accent5 8 6 2 3 2 2" xfId="45524"/>
    <cellStyle name="40% - Accent5 8 6 2 3 3" xfId="45525"/>
    <cellStyle name="40% - Accent5 8 6 2 4" xfId="45526"/>
    <cellStyle name="40% - Accent5 8 6 2 4 2" xfId="45527"/>
    <cellStyle name="40% - Accent5 8 6 2 5" xfId="45528"/>
    <cellStyle name="40% - Accent5 8 6 2 6" xfId="45529"/>
    <cellStyle name="40% - Accent5 8 6 2 7" xfId="45530"/>
    <cellStyle name="40% - Accent5 8 6 2 8" xfId="45531"/>
    <cellStyle name="40% - Accent5 8 6 2 9" xfId="45532"/>
    <cellStyle name="40% - Accent5 8 6 2_PNF Disclosure Summary 063011" xfId="45533"/>
    <cellStyle name="40% - Accent5 8 6 3" xfId="45534"/>
    <cellStyle name="40% - Accent5 8 6 3 2" xfId="45535"/>
    <cellStyle name="40% - Accent5 8 6 3 2 2" xfId="45536"/>
    <cellStyle name="40% - Accent5 8 6 3 3" xfId="45537"/>
    <cellStyle name="40% - Accent5 8 6 4" xfId="45538"/>
    <cellStyle name="40% - Accent5 8 6 4 2" xfId="45539"/>
    <cellStyle name="40% - Accent5 8 6 4 2 2" xfId="45540"/>
    <cellStyle name="40% - Accent5 8 6 4 3" xfId="45541"/>
    <cellStyle name="40% - Accent5 8 6 5" xfId="45542"/>
    <cellStyle name="40% - Accent5 8 6 5 2" xfId="45543"/>
    <cellStyle name="40% - Accent5 8 6 6" xfId="45544"/>
    <cellStyle name="40% - Accent5 8 6 7" xfId="45545"/>
    <cellStyle name="40% - Accent5 8 6 8" xfId="45546"/>
    <cellStyle name="40% - Accent5 8 6 9" xfId="45547"/>
    <cellStyle name="40% - Accent5 8 6_PNF Disclosure Summary 063011" xfId="45548"/>
    <cellStyle name="40% - Accent5 8 7" xfId="45549"/>
    <cellStyle name="40% - Accent5 8 7 10" xfId="45550"/>
    <cellStyle name="40% - Accent5 8 7 11" xfId="45551"/>
    <cellStyle name="40% - Accent5 8 7 12" xfId="45552"/>
    <cellStyle name="40% - Accent5 8 7 13" xfId="45553"/>
    <cellStyle name="40% - Accent5 8 7 14" xfId="45554"/>
    <cellStyle name="40% - Accent5 8 7 15" xfId="45555"/>
    <cellStyle name="40% - Accent5 8 7 16" xfId="45556"/>
    <cellStyle name="40% - Accent5 8 7 2" xfId="45557"/>
    <cellStyle name="40% - Accent5 8 7 2 10" xfId="45558"/>
    <cellStyle name="40% - Accent5 8 7 2 11" xfId="45559"/>
    <cellStyle name="40% - Accent5 8 7 2 12" xfId="45560"/>
    <cellStyle name="40% - Accent5 8 7 2 13" xfId="45561"/>
    <cellStyle name="40% - Accent5 8 7 2 14" xfId="45562"/>
    <cellStyle name="40% - Accent5 8 7 2 15" xfId="45563"/>
    <cellStyle name="40% - Accent5 8 7 2 2" xfId="45564"/>
    <cellStyle name="40% - Accent5 8 7 2 2 2" xfId="45565"/>
    <cellStyle name="40% - Accent5 8 7 2 2 2 2" xfId="45566"/>
    <cellStyle name="40% - Accent5 8 7 2 2 3" xfId="45567"/>
    <cellStyle name="40% - Accent5 8 7 2 3" xfId="45568"/>
    <cellStyle name="40% - Accent5 8 7 2 3 2" xfId="45569"/>
    <cellStyle name="40% - Accent5 8 7 2 3 2 2" xfId="45570"/>
    <cellStyle name="40% - Accent5 8 7 2 3 3" xfId="45571"/>
    <cellStyle name="40% - Accent5 8 7 2 4" xfId="45572"/>
    <cellStyle name="40% - Accent5 8 7 2 4 2" xfId="45573"/>
    <cellStyle name="40% - Accent5 8 7 2 5" xfId="45574"/>
    <cellStyle name="40% - Accent5 8 7 2 6" xfId="45575"/>
    <cellStyle name="40% - Accent5 8 7 2 7" xfId="45576"/>
    <cellStyle name="40% - Accent5 8 7 2 8" xfId="45577"/>
    <cellStyle name="40% - Accent5 8 7 2 9" xfId="45578"/>
    <cellStyle name="40% - Accent5 8 7 2_PNF Disclosure Summary 063011" xfId="45579"/>
    <cellStyle name="40% - Accent5 8 7 3" xfId="45580"/>
    <cellStyle name="40% - Accent5 8 7 3 2" xfId="45581"/>
    <cellStyle name="40% - Accent5 8 7 3 2 2" xfId="45582"/>
    <cellStyle name="40% - Accent5 8 7 3 3" xfId="45583"/>
    <cellStyle name="40% - Accent5 8 7 4" xfId="45584"/>
    <cellStyle name="40% - Accent5 8 7 4 2" xfId="45585"/>
    <cellStyle name="40% - Accent5 8 7 4 2 2" xfId="45586"/>
    <cellStyle name="40% - Accent5 8 7 4 3" xfId="45587"/>
    <cellStyle name="40% - Accent5 8 7 5" xfId="45588"/>
    <cellStyle name="40% - Accent5 8 7 5 2" xfId="45589"/>
    <cellStyle name="40% - Accent5 8 7 6" xfId="45590"/>
    <cellStyle name="40% - Accent5 8 7 7" xfId="45591"/>
    <cellStyle name="40% - Accent5 8 7 8" xfId="45592"/>
    <cellStyle name="40% - Accent5 8 7 9" xfId="45593"/>
    <cellStyle name="40% - Accent5 8 7_PNF Disclosure Summary 063011" xfId="45594"/>
    <cellStyle name="40% - Accent5 8 8" xfId="45595"/>
    <cellStyle name="40% - Accent5 8 8 10" xfId="45596"/>
    <cellStyle name="40% - Accent5 8 8 11" xfId="45597"/>
    <cellStyle name="40% - Accent5 8 8 12" xfId="45598"/>
    <cellStyle name="40% - Accent5 8 8 13" xfId="45599"/>
    <cellStyle name="40% - Accent5 8 8 14" xfId="45600"/>
    <cellStyle name="40% - Accent5 8 8 15" xfId="45601"/>
    <cellStyle name="40% - Accent5 8 8 2" xfId="45602"/>
    <cellStyle name="40% - Accent5 8 8 2 2" xfId="45603"/>
    <cellStyle name="40% - Accent5 8 8 2 2 2" xfId="45604"/>
    <cellStyle name="40% - Accent5 8 8 2 3" xfId="45605"/>
    <cellStyle name="40% - Accent5 8 8 3" xfId="45606"/>
    <cellStyle name="40% - Accent5 8 8 3 2" xfId="45607"/>
    <cellStyle name="40% - Accent5 8 8 3 2 2" xfId="45608"/>
    <cellStyle name="40% - Accent5 8 8 3 3" xfId="45609"/>
    <cellStyle name="40% - Accent5 8 8 4" xfId="45610"/>
    <cellStyle name="40% - Accent5 8 8 4 2" xfId="45611"/>
    <cellStyle name="40% - Accent5 8 8 5" xfId="45612"/>
    <cellStyle name="40% - Accent5 8 8 6" xfId="45613"/>
    <cellStyle name="40% - Accent5 8 8 7" xfId="45614"/>
    <cellStyle name="40% - Accent5 8 8 8" xfId="45615"/>
    <cellStyle name="40% - Accent5 8 8 9" xfId="45616"/>
    <cellStyle name="40% - Accent5 8 8_PNF Disclosure Summary 063011" xfId="45617"/>
    <cellStyle name="40% - Accent5 8 9" xfId="45618"/>
    <cellStyle name="40% - Accent5 8 9 2" xfId="45619"/>
    <cellStyle name="40% - Accent5 8 9 2 2" xfId="45620"/>
    <cellStyle name="40% - Accent5 8 9 3" xfId="45621"/>
    <cellStyle name="40% - Accent5 8_PNF Disclosure Summary 063011" xfId="45622"/>
    <cellStyle name="40% - Accent5 9" xfId="45623"/>
    <cellStyle name="40% - Accent5 9 10" xfId="45624"/>
    <cellStyle name="40% - Accent5 9 10 2" xfId="45625"/>
    <cellStyle name="40% - Accent5 9 10 2 2" xfId="45626"/>
    <cellStyle name="40% - Accent5 9 10 3" xfId="45627"/>
    <cellStyle name="40% - Accent5 9 11" xfId="45628"/>
    <cellStyle name="40% - Accent5 9 11 2" xfId="45629"/>
    <cellStyle name="40% - Accent5 9 12" xfId="45630"/>
    <cellStyle name="40% - Accent5 9 13" xfId="45631"/>
    <cellStyle name="40% - Accent5 9 14" xfId="45632"/>
    <cellStyle name="40% - Accent5 9 15" xfId="45633"/>
    <cellStyle name="40% - Accent5 9 16" xfId="45634"/>
    <cellStyle name="40% - Accent5 9 17" xfId="45635"/>
    <cellStyle name="40% - Accent5 9 18" xfId="45636"/>
    <cellStyle name="40% - Accent5 9 19" xfId="45637"/>
    <cellStyle name="40% - Accent5 9 2" xfId="45638"/>
    <cellStyle name="40% - Accent5 9 2 10" xfId="45639"/>
    <cellStyle name="40% - Accent5 9 2 11" xfId="45640"/>
    <cellStyle name="40% - Accent5 9 2 12" xfId="45641"/>
    <cellStyle name="40% - Accent5 9 2 13" xfId="45642"/>
    <cellStyle name="40% - Accent5 9 2 14" xfId="45643"/>
    <cellStyle name="40% - Accent5 9 2 15" xfId="45644"/>
    <cellStyle name="40% - Accent5 9 2 16" xfId="45645"/>
    <cellStyle name="40% - Accent5 9 2 2" xfId="45646"/>
    <cellStyle name="40% - Accent5 9 2 2 10" xfId="45647"/>
    <cellStyle name="40% - Accent5 9 2 2 11" xfId="45648"/>
    <cellStyle name="40% - Accent5 9 2 2 12" xfId="45649"/>
    <cellStyle name="40% - Accent5 9 2 2 13" xfId="45650"/>
    <cellStyle name="40% - Accent5 9 2 2 14" xfId="45651"/>
    <cellStyle name="40% - Accent5 9 2 2 15" xfId="45652"/>
    <cellStyle name="40% - Accent5 9 2 2 2" xfId="45653"/>
    <cellStyle name="40% - Accent5 9 2 2 2 2" xfId="45654"/>
    <cellStyle name="40% - Accent5 9 2 2 2 2 2" xfId="45655"/>
    <cellStyle name="40% - Accent5 9 2 2 2 3" xfId="45656"/>
    <cellStyle name="40% - Accent5 9 2 2 3" xfId="45657"/>
    <cellStyle name="40% - Accent5 9 2 2 3 2" xfId="45658"/>
    <cellStyle name="40% - Accent5 9 2 2 3 2 2" xfId="45659"/>
    <cellStyle name="40% - Accent5 9 2 2 3 3" xfId="45660"/>
    <cellStyle name="40% - Accent5 9 2 2 4" xfId="45661"/>
    <cellStyle name="40% - Accent5 9 2 2 4 2" xfId="45662"/>
    <cellStyle name="40% - Accent5 9 2 2 5" xfId="45663"/>
    <cellStyle name="40% - Accent5 9 2 2 6" xfId="45664"/>
    <cellStyle name="40% - Accent5 9 2 2 7" xfId="45665"/>
    <cellStyle name="40% - Accent5 9 2 2 8" xfId="45666"/>
    <cellStyle name="40% - Accent5 9 2 2 9" xfId="45667"/>
    <cellStyle name="40% - Accent5 9 2 2_PNF Disclosure Summary 063011" xfId="45668"/>
    <cellStyle name="40% - Accent5 9 2 3" xfId="45669"/>
    <cellStyle name="40% - Accent5 9 2 3 2" xfId="45670"/>
    <cellStyle name="40% - Accent5 9 2 3 2 2" xfId="45671"/>
    <cellStyle name="40% - Accent5 9 2 3 3" xfId="45672"/>
    <cellStyle name="40% - Accent5 9 2 4" xfId="45673"/>
    <cellStyle name="40% - Accent5 9 2 4 2" xfId="45674"/>
    <cellStyle name="40% - Accent5 9 2 4 2 2" xfId="45675"/>
    <cellStyle name="40% - Accent5 9 2 4 3" xfId="45676"/>
    <cellStyle name="40% - Accent5 9 2 5" xfId="45677"/>
    <cellStyle name="40% - Accent5 9 2 5 2" xfId="45678"/>
    <cellStyle name="40% - Accent5 9 2 6" xfId="45679"/>
    <cellStyle name="40% - Accent5 9 2 7" xfId="45680"/>
    <cellStyle name="40% - Accent5 9 2 8" xfId="45681"/>
    <cellStyle name="40% - Accent5 9 2 9" xfId="45682"/>
    <cellStyle name="40% - Accent5 9 2_PNF Disclosure Summary 063011" xfId="45683"/>
    <cellStyle name="40% - Accent5 9 20" xfId="45684"/>
    <cellStyle name="40% - Accent5 9 21" xfId="45685"/>
    <cellStyle name="40% - Accent5 9 22" xfId="45686"/>
    <cellStyle name="40% - Accent5 9 3" xfId="45687"/>
    <cellStyle name="40% - Accent5 9 3 10" xfId="45688"/>
    <cellStyle name="40% - Accent5 9 3 11" xfId="45689"/>
    <cellStyle name="40% - Accent5 9 3 12" xfId="45690"/>
    <cellStyle name="40% - Accent5 9 3 13" xfId="45691"/>
    <cellStyle name="40% - Accent5 9 3 14" xfId="45692"/>
    <cellStyle name="40% - Accent5 9 3 15" xfId="45693"/>
    <cellStyle name="40% - Accent5 9 3 16" xfId="45694"/>
    <cellStyle name="40% - Accent5 9 3 2" xfId="45695"/>
    <cellStyle name="40% - Accent5 9 3 2 10" xfId="45696"/>
    <cellStyle name="40% - Accent5 9 3 2 11" xfId="45697"/>
    <cellStyle name="40% - Accent5 9 3 2 12" xfId="45698"/>
    <cellStyle name="40% - Accent5 9 3 2 13" xfId="45699"/>
    <cellStyle name="40% - Accent5 9 3 2 14" xfId="45700"/>
    <cellStyle name="40% - Accent5 9 3 2 15" xfId="45701"/>
    <cellStyle name="40% - Accent5 9 3 2 2" xfId="45702"/>
    <cellStyle name="40% - Accent5 9 3 2 2 2" xfId="45703"/>
    <cellStyle name="40% - Accent5 9 3 2 2 2 2" xfId="45704"/>
    <cellStyle name="40% - Accent5 9 3 2 2 3" xfId="45705"/>
    <cellStyle name="40% - Accent5 9 3 2 3" xfId="45706"/>
    <cellStyle name="40% - Accent5 9 3 2 3 2" xfId="45707"/>
    <cellStyle name="40% - Accent5 9 3 2 3 2 2" xfId="45708"/>
    <cellStyle name="40% - Accent5 9 3 2 3 3" xfId="45709"/>
    <cellStyle name="40% - Accent5 9 3 2 4" xfId="45710"/>
    <cellStyle name="40% - Accent5 9 3 2 4 2" xfId="45711"/>
    <cellStyle name="40% - Accent5 9 3 2 5" xfId="45712"/>
    <cellStyle name="40% - Accent5 9 3 2 6" xfId="45713"/>
    <cellStyle name="40% - Accent5 9 3 2 7" xfId="45714"/>
    <cellStyle name="40% - Accent5 9 3 2 8" xfId="45715"/>
    <cellStyle name="40% - Accent5 9 3 2 9" xfId="45716"/>
    <cellStyle name="40% - Accent5 9 3 2_PNF Disclosure Summary 063011" xfId="45717"/>
    <cellStyle name="40% - Accent5 9 3 3" xfId="45718"/>
    <cellStyle name="40% - Accent5 9 3 3 2" xfId="45719"/>
    <cellStyle name="40% - Accent5 9 3 3 2 2" xfId="45720"/>
    <cellStyle name="40% - Accent5 9 3 3 3" xfId="45721"/>
    <cellStyle name="40% - Accent5 9 3 4" xfId="45722"/>
    <cellStyle name="40% - Accent5 9 3 4 2" xfId="45723"/>
    <cellStyle name="40% - Accent5 9 3 4 2 2" xfId="45724"/>
    <cellStyle name="40% - Accent5 9 3 4 3" xfId="45725"/>
    <cellStyle name="40% - Accent5 9 3 5" xfId="45726"/>
    <cellStyle name="40% - Accent5 9 3 5 2" xfId="45727"/>
    <cellStyle name="40% - Accent5 9 3 6" xfId="45728"/>
    <cellStyle name="40% - Accent5 9 3 7" xfId="45729"/>
    <cellStyle name="40% - Accent5 9 3 8" xfId="45730"/>
    <cellStyle name="40% - Accent5 9 3 9" xfId="45731"/>
    <cellStyle name="40% - Accent5 9 3_PNF Disclosure Summary 063011" xfId="45732"/>
    <cellStyle name="40% - Accent5 9 4" xfId="45733"/>
    <cellStyle name="40% - Accent5 9 4 10" xfId="45734"/>
    <cellStyle name="40% - Accent5 9 4 11" xfId="45735"/>
    <cellStyle name="40% - Accent5 9 4 12" xfId="45736"/>
    <cellStyle name="40% - Accent5 9 4 13" xfId="45737"/>
    <cellStyle name="40% - Accent5 9 4 14" xfId="45738"/>
    <cellStyle name="40% - Accent5 9 4 15" xfId="45739"/>
    <cellStyle name="40% - Accent5 9 4 16" xfId="45740"/>
    <cellStyle name="40% - Accent5 9 4 2" xfId="45741"/>
    <cellStyle name="40% - Accent5 9 4 2 10" xfId="45742"/>
    <cellStyle name="40% - Accent5 9 4 2 11" xfId="45743"/>
    <cellStyle name="40% - Accent5 9 4 2 12" xfId="45744"/>
    <cellStyle name="40% - Accent5 9 4 2 13" xfId="45745"/>
    <cellStyle name="40% - Accent5 9 4 2 14" xfId="45746"/>
    <cellStyle name="40% - Accent5 9 4 2 15" xfId="45747"/>
    <cellStyle name="40% - Accent5 9 4 2 2" xfId="45748"/>
    <cellStyle name="40% - Accent5 9 4 2 2 2" xfId="45749"/>
    <cellStyle name="40% - Accent5 9 4 2 2 2 2" xfId="45750"/>
    <cellStyle name="40% - Accent5 9 4 2 2 3" xfId="45751"/>
    <cellStyle name="40% - Accent5 9 4 2 3" xfId="45752"/>
    <cellStyle name="40% - Accent5 9 4 2 3 2" xfId="45753"/>
    <cellStyle name="40% - Accent5 9 4 2 3 2 2" xfId="45754"/>
    <cellStyle name="40% - Accent5 9 4 2 3 3" xfId="45755"/>
    <cellStyle name="40% - Accent5 9 4 2 4" xfId="45756"/>
    <cellStyle name="40% - Accent5 9 4 2 4 2" xfId="45757"/>
    <cellStyle name="40% - Accent5 9 4 2 5" xfId="45758"/>
    <cellStyle name="40% - Accent5 9 4 2 6" xfId="45759"/>
    <cellStyle name="40% - Accent5 9 4 2 7" xfId="45760"/>
    <cellStyle name="40% - Accent5 9 4 2 8" xfId="45761"/>
    <cellStyle name="40% - Accent5 9 4 2 9" xfId="45762"/>
    <cellStyle name="40% - Accent5 9 4 2_PNF Disclosure Summary 063011" xfId="45763"/>
    <cellStyle name="40% - Accent5 9 4 3" xfId="45764"/>
    <cellStyle name="40% - Accent5 9 4 3 2" xfId="45765"/>
    <cellStyle name="40% - Accent5 9 4 3 2 2" xfId="45766"/>
    <cellStyle name="40% - Accent5 9 4 3 3" xfId="45767"/>
    <cellStyle name="40% - Accent5 9 4 4" xfId="45768"/>
    <cellStyle name="40% - Accent5 9 4 4 2" xfId="45769"/>
    <cellStyle name="40% - Accent5 9 4 4 2 2" xfId="45770"/>
    <cellStyle name="40% - Accent5 9 4 4 3" xfId="45771"/>
    <cellStyle name="40% - Accent5 9 4 5" xfId="45772"/>
    <cellStyle name="40% - Accent5 9 4 5 2" xfId="45773"/>
    <cellStyle name="40% - Accent5 9 4 6" xfId="45774"/>
    <cellStyle name="40% - Accent5 9 4 7" xfId="45775"/>
    <cellStyle name="40% - Accent5 9 4 8" xfId="45776"/>
    <cellStyle name="40% - Accent5 9 4 9" xfId="45777"/>
    <cellStyle name="40% - Accent5 9 4_PNF Disclosure Summary 063011" xfId="45778"/>
    <cellStyle name="40% - Accent5 9 5" xfId="45779"/>
    <cellStyle name="40% - Accent5 9 5 10" xfId="45780"/>
    <cellStyle name="40% - Accent5 9 5 11" xfId="45781"/>
    <cellStyle name="40% - Accent5 9 5 12" xfId="45782"/>
    <cellStyle name="40% - Accent5 9 5 13" xfId="45783"/>
    <cellStyle name="40% - Accent5 9 5 14" xfId="45784"/>
    <cellStyle name="40% - Accent5 9 5 15" xfId="45785"/>
    <cellStyle name="40% - Accent5 9 5 16" xfId="45786"/>
    <cellStyle name="40% - Accent5 9 5 2" xfId="45787"/>
    <cellStyle name="40% - Accent5 9 5 2 10" xfId="45788"/>
    <cellStyle name="40% - Accent5 9 5 2 11" xfId="45789"/>
    <cellStyle name="40% - Accent5 9 5 2 12" xfId="45790"/>
    <cellStyle name="40% - Accent5 9 5 2 13" xfId="45791"/>
    <cellStyle name="40% - Accent5 9 5 2 14" xfId="45792"/>
    <cellStyle name="40% - Accent5 9 5 2 15" xfId="45793"/>
    <cellStyle name="40% - Accent5 9 5 2 2" xfId="45794"/>
    <cellStyle name="40% - Accent5 9 5 2 2 2" xfId="45795"/>
    <cellStyle name="40% - Accent5 9 5 2 2 2 2" xfId="45796"/>
    <cellStyle name="40% - Accent5 9 5 2 2 3" xfId="45797"/>
    <cellStyle name="40% - Accent5 9 5 2 3" xfId="45798"/>
    <cellStyle name="40% - Accent5 9 5 2 3 2" xfId="45799"/>
    <cellStyle name="40% - Accent5 9 5 2 3 2 2" xfId="45800"/>
    <cellStyle name="40% - Accent5 9 5 2 3 3" xfId="45801"/>
    <cellStyle name="40% - Accent5 9 5 2 4" xfId="45802"/>
    <cellStyle name="40% - Accent5 9 5 2 4 2" xfId="45803"/>
    <cellStyle name="40% - Accent5 9 5 2 5" xfId="45804"/>
    <cellStyle name="40% - Accent5 9 5 2 6" xfId="45805"/>
    <cellStyle name="40% - Accent5 9 5 2 7" xfId="45806"/>
    <cellStyle name="40% - Accent5 9 5 2 8" xfId="45807"/>
    <cellStyle name="40% - Accent5 9 5 2 9" xfId="45808"/>
    <cellStyle name="40% - Accent5 9 5 2_PNF Disclosure Summary 063011" xfId="45809"/>
    <cellStyle name="40% - Accent5 9 5 3" xfId="45810"/>
    <cellStyle name="40% - Accent5 9 5 3 2" xfId="45811"/>
    <cellStyle name="40% - Accent5 9 5 3 2 2" xfId="45812"/>
    <cellStyle name="40% - Accent5 9 5 3 3" xfId="45813"/>
    <cellStyle name="40% - Accent5 9 5 4" xfId="45814"/>
    <cellStyle name="40% - Accent5 9 5 4 2" xfId="45815"/>
    <cellStyle name="40% - Accent5 9 5 4 2 2" xfId="45816"/>
    <cellStyle name="40% - Accent5 9 5 4 3" xfId="45817"/>
    <cellStyle name="40% - Accent5 9 5 5" xfId="45818"/>
    <cellStyle name="40% - Accent5 9 5 5 2" xfId="45819"/>
    <cellStyle name="40% - Accent5 9 5 6" xfId="45820"/>
    <cellStyle name="40% - Accent5 9 5 7" xfId="45821"/>
    <cellStyle name="40% - Accent5 9 5 8" xfId="45822"/>
    <cellStyle name="40% - Accent5 9 5 9" xfId="45823"/>
    <cellStyle name="40% - Accent5 9 5_PNF Disclosure Summary 063011" xfId="45824"/>
    <cellStyle name="40% - Accent5 9 6" xfId="45825"/>
    <cellStyle name="40% - Accent5 9 6 10" xfId="45826"/>
    <cellStyle name="40% - Accent5 9 6 11" xfId="45827"/>
    <cellStyle name="40% - Accent5 9 6 12" xfId="45828"/>
    <cellStyle name="40% - Accent5 9 6 13" xfId="45829"/>
    <cellStyle name="40% - Accent5 9 6 14" xfId="45830"/>
    <cellStyle name="40% - Accent5 9 6 15" xfId="45831"/>
    <cellStyle name="40% - Accent5 9 6 16" xfId="45832"/>
    <cellStyle name="40% - Accent5 9 6 2" xfId="45833"/>
    <cellStyle name="40% - Accent5 9 6 2 10" xfId="45834"/>
    <cellStyle name="40% - Accent5 9 6 2 11" xfId="45835"/>
    <cellStyle name="40% - Accent5 9 6 2 12" xfId="45836"/>
    <cellStyle name="40% - Accent5 9 6 2 13" xfId="45837"/>
    <cellStyle name="40% - Accent5 9 6 2 14" xfId="45838"/>
    <cellStyle name="40% - Accent5 9 6 2 15" xfId="45839"/>
    <cellStyle name="40% - Accent5 9 6 2 2" xfId="45840"/>
    <cellStyle name="40% - Accent5 9 6 2 2 2" xfId="45841"/>
    <cellStyle name="40% - Accent5 9 6 2 2 2 2" xfId="45842"/>
    <cellStyle name="40% - Accent5 9 6 2 2 3" xfId="45843"/>
    <cellStyle name="40% - Accent5 9 6 2 3" xfId="45844"/>
    <cellStyle name="40% - Accent5 9 6 2 3 2" xfId="45845"/>
    <cellStyle name="40% - Accent5 9 6 2 3 2 2" xfId="45846"/>
    <cellStyle name="40% - Accent5 9 6 2 3 3" xfId="45847"/>
    <cellStyle name="40% - Accent5 9 6 2 4" xfId="45848"/>
    <cellStyle name="40% - Accent5 9 6 2 4 2" xfId="45849"/>
    <cellStyle name="40% - Accent5 9 6 2 5" xfId="45850"/>
    <cellStyle name="40% - Accent5 9 6 2 6" xfId="45851"/>
    <cellStyle name="40% - Accent5 9 6 2 7" xfId="45852"/>
    <cellStyle name="40% - Accent5 9 6 2 8" xfId="45853"/>
    <cellStyle name="40% - Accent5 9 6 2 9" xfId="45854"/>
    <cellStyle name="40% - Accent5 9 6 2_PNF Disclosure Summary 063011" xfId="45855"/>
    <cellStyle name="40% - Accent5 9 6 3" xfId="45856"/>
    <cellStyle name="40% - Accent5 9 6 3 2" xfId="45857"/>
    <cellStyle name="40% - Accent5 9 6 3 2 2" xfId="45858"/>
    <cellStyle name="40% - Accent5 9 6 3 3" xfId="45859"/>
    <cellStyle name="40% - Accent5 9 6 4" xfId="45860"/>
    <cellStyle name="40% - Accent5 9 6 4 2" xfId="45861"/>
    <cellStyle name="40% - Accent5 9 6 4 2 2" xfId="45862"/>
    <cellStyle name="40% - Accent5 9 6 4 3" xfId="45863"/>
    <cellStyle name="40% - Accent5 9 6 5" xfId="45864"/>
    <cellStyle name="40% - Accent5 9 6 5 2" xfId="45865"/>
    <cellStyle name="40% - Accent5 9 6 6" xfId="45866"/>
    <cellStyle name="40% - Accent5 9 6 7" xfId="45867"/>
    <cellStyle name="40% - Accent5 9 6 8" xfId="45868"/>
    <cellStyle name="40% - Accent5 9 6 9" xfId="45869"/>
    <cellStyle name="40% - Accent5 9 6_PNF Disclosure Summary 063011" xfId="45870"/>
    <cellStyle name="40% - Accent5 9 7" xfId="45871"/>
    <cellStyle name="40% - Accent5 9 7 10" xfId="45872"/>
    <cellStyle name="40% - Accent5 9 7 11" xfId="45873"/>
    <cellStyle name="40% - Accent5 9 7 12" xfId="45874"/>
    <cellStyle name="40% - Accent5 9 7 13" xfId="45875"/>
    <cellStyle name="40% - Accent5 9 7 14" xfId="45876"/>
    <cellStyle name="40% - Accent5 9 7 15" xfId="45877"/>
    <cellStyle name="40% - Accent5 9 7 16" xfId="45878"/>
    <cellStyle name="40% - Accent5 9 7 2" xfId="45879"/>
    <cellStyle name="40% - Accent5 9 7 2 10" xfId="45880"/>
    <cellStyle name="40% - Accent5 9 7 2 11" xfId="45881"/>
    <cellStyle name="40% - Accent5 9 7 2 12" xfId="45882"/>
    <cellStyle name="40% - Accent5 9 7 2 13" xfId="45883"/>
    <cellStyle name="40% - Accent5 9 7 2 14" xfId="45884"/>
    <cellStyle name="40% - Accent5 9 7 2 15" xfId="45885"/>
    <cellStyle name="40% - Accent5 9 7 2 2" xfId="45886"/>
    <cellStyle name="40% - Accent5 9 7 2 2 2" xfId="45887"/>
    <cellStyle name="40% - Accent5 9 7 2 2 2 2" xfId="45888"/>
    <cellStyle name="40% - Accent5 9 7 2 2 3" xfId="45889"/>
    <cellStyle name="40% - Accent5 9 7 2 3" xfId="45890"/>
    <cellStyle name="40% - Accent5 9 7 2 3 2" xfId="45891"/>
    <cellStyle name="40% - Accent5 9 7 2 3 2 2" xfId="45892"/>
    <cellStyle name="40% - Accent5 9 7 2 3 3" xfId="45893"/>
    <cellStyle name="40% - Accent5 9 7 2 4" xfId="45894"/>
    <cellStyle name="40% - Accent5 9 7 2 4 2" xfId="45895"/>
    <cellStyle name="40% - Accent5 9 7 2 5" xfId="45896"/>
    <cellStyle name="40% - Accent5 9 7 2 6" xfId="45897"/>
    <cellStyle name="40% - Accent5 9 7 2 7" xfId="45898"/>
    <cellStyle name="40% - Accent5 9 7 2 8" xfId="45899"/>
    <cellStyle name="40% - Accent5 9 7 2 9" xfId="45900"/>
    <cellStyle name="40% - Accent5 9 7 2_PNF Disclosure Summary 063011" xfId="45901"/>
    <cellStyle name="40% - Accent5 9 7 3" xfId="45902"/>
    <cellStyle name="40% - Accent5 9 7 3 2" xfId="45903"/>
    <cellStyle name="40% - Accent5 9 7 3 2 2" xfId="45904"/>
    <cellStyle name="40% - Accent5 9 7 3 3" xfId="45905"/>
    <cellStyle name="40% - Accent5 9 7 4" xfId="45906"/>
    <cellStyle name="40% - Accent5 9 7 4 2" xfId="45907"/>
    <cellStyle name="40% - Accent5 9 7 4 2 2" xfId="45908"/>
    <cellStyle name="40% - Accent5 9 7 4 3" xfId="45909"/>
    <cellStyle name="40% - Accent5 9 7 5" xfId="45910"/>
    <cellStyle name="40% - Accent5 9 7 5 2" xfId="45911"/>
    <cellStyle name="40% - Accent5 9 7 6" xfId="45912"/>
    <cellStyle name="40% - Accent5 9 7 7" xfId="45913"/>
    <cellStyle name="40% - Accent5 9 7 8" xfId="45914"/>
    <cellStyle name="40% - Accent5 9 7 9" xfId="45915"/>
    <cellStyle name="40% - Accent5 9 7_PNF Disclosure Summary 063011" xfId="45916"/>
    <cellStyle name="40% - Accent5 9 8" xfId="45917"/>
    <cellStyle name="40% - Accent5 9 8 10" xfId="45918"/>
    <cellStyle name="40% - Accent5 9 8 11" xfId="45919"/>
    <cellStyle name="40% - Accent5 9 8 12" xfId="45920"/>
    <cellStyle name="40% - Accent5 9 8 13" xfId="45921"/>
    <cellStyle name="40% - Accent5 9 8 14" xfId="45922"/>
    <cellStyle name="40% - Accent5 9 8 15" xfId="45923"/>
    <cellStyle name="40% - Accent5 9 8 2" xfId="45924"/>
    <cellStyle name="40% - Accent5 9 8 2 2" xfId="45925"/>
    <cellStyle name="40% - Accent5 9 8 2 2 2" xfId="45926"/>
    <cellStyle name="40% - Accent5 9 8 2 3" xfId="45927"/>
    <cellStyle name="40% - Accent5 9 8 3" xfId="45928"/>
    <cellStyle name="40% - Accent5 9 8 3 2" xfId="45929"/>
    <cellStyle name="40% - Accent5 9 8 3 2 2" xfId="45930"/>
    <cellStyle name="40% - Accent5 9 8 3 3" xfId="45931"/>
    <cellStyle name="40% - Accent5 9 8 4" xfId="45932"/>
    <cellStyle name="40% - Accent5 9 8 4 2" xfId="45933"/>
    <cellStyle name="40% - Accent5 9 8 5" xfId="45934"/>
    <cellStyle name="40% - Accent5 9 8 6" xfId="45935"/>
    <cellStyle name="40% - Accent5 9 8 7" xfId="45936"/>
    <cellStyle name="40% - Accent5 9 8 8" xfId="45937"/>
    <cellStyle name="40% - Accent5 9 8 9" xfId="45938"/>
    <cellStyle name="40% - Accent5 9 8_PNF Disclosure Summary 063011" xfId="45939"/>
    <cellStyle name="40% - Accent5 9 9" xfId="45940"/>
    <cellStyle name="40% - Accent5 9 9 2" xfId="45941"/>
    <cellStyle name="40% - Accent5 9 9 2 2" xfId="45942"/>
    <cellStyle name="40% - Accent5 9 9 3" xfId="45943"/>
    <cellStyle name="40% - Accent5 9_PNF Disclosure Summary 063011" xfId="45944"/>
    <cellStyle name="40% - Accent6 10" xfId="45945"/>
    <cellStyle name="40% - Accent6 10 10" xfId="45946"/>
    <cellStyle name="40% - Accent6 10 10 2" xfId="45947"/>
    <cellStyle name="40% - Accent6 10 10 2 2" xfId="45948"/>
    <cellStyle name="40% - Accent6 10 10 3" xfId="45949"/>
    <cellStyle name="40% - Accent6 10 11" xfId="45950"/>
    <cellStyle name="40% - Accent6 10 11 2" xfId="45951"/>
    <cellStyle name="40% - Accent6 10 12" xfId="45952"/>
    <cellStyle name="40% - Accent6 10 13" xfId="45953"/>
    <cellStyle name="40% - Accent6 10 14" xfId="45954"/>
    <cellStyle name="40% - Accent6 10 15" xfId="45955"/>
    <cellStyle name="40% - Accent6 10 16" xfId="45956"/>
    <cellStyle name="40% - Accent6 10 17" xfId="45957"/>
    <cellStyle name="40% - Accent6 10 18" xfId="45958"/>
    <cellStyle name="40% - Accent6 10 19" xfId="45959"/>
    <cellStyle name="40% - Accent6 10 2" xfId="45960"/>
    <cellStyle name="40% - Accent6 10 2 10" xfId="45961"/>
    <cellStyle name="40% - Accent6 10 2 11" xfId="45962"/>
    <cellStyle name="40% - Accent6 10 2 12" xfId="45963"/>
    <cellStyle name="40% - Accent6 10 2 13" xfId="45964"/>
    <cellStyle name="40% - Accent6 10 2 14" xfId="45965"/>
    <cellStyle name="40% - Accent6 10 2 15" xfId="45966"/>
    <cellStyle name="40% - Accent6 10 2 16" xfId="45967"/>
    <cellStyle name="40% - Accent6 10 2 2" xfId="45968"/>
    <cellStyle name="40% - Accent6 10 2 2 10" xfId="45969"/>
    <cellStyle name="40% - Accent6 10 2 2 11" xfId="45970"/>
    <cellStyle name="40% - Accent6 10 2 2 12" xfId="45971"/>
    <cellStyle name="40% - Accent6 10 2 2 13" xfId="45972"/>
    <cellStyle name="40% - Accent6 10 2 2 14" xfId="45973"/>
    <cellStyle name="40% - Accent6 10 2 2 15" xfId="45974"/>
    <cellStyle name="40% - Accent6 10 2 2 2" xfId="45975"/>
    <cellStyle name="40% - Accent6 10 2 2 2 2" xfId="45976"/>
    <cellStyle name="40% - Accent6 10 2 2 2 2 2" xfId="45977"/>
    <cellStyle name="40% - Accent6 10 2 2 2 3" xfId="45978"/>
    <cellStyle name="40% - Accent6 10 2 2 3" xfId="45979"/>
    <cellStyle name="40% - Accent6 10 2 2 3 2" xfId="45980"/>
    <cellStyle name="40% - Accent6 10 2 2 3 2 2" xfId="45981"/>
    <cellStyle name="40% - Accent6 10 2 2 3 3" xfId="45982"/>
    <cellStyle name="40% - Accent6 10 2 2 4" xfId="45983"/>
    <cellStyle name="40% - Accent6 10 2 2 4 2" xfId="45984"/>
    <cellStyle name="40% - Accent6 10 2 2 5" xfId="45985"/>
    <cellStyle name="40% - Accent6 10 2 2 6" xfId="45986"/>
    <cellStyle name="40% - Accent6 10 2 2 7" xfId="45987"/>
    <cellStyle name="40% - Accent6 10 2 2 8" xfId="45988"/>
    <cellStyle name="40% - Accent6 10 2 2 9" xfId="45989"/>
    <cellStyle name="40% - Accent6 10 2 2_PNF Disclosure Summary 063011" xfId="45990"/>
    <cellStyle name="40% - Accent6 10 2 3" xfId="45991"/>
    <cellStyle name="40% - Accent6 10 2 3 2" xfId="45992"/>
    <cellStyle name="40% - Accent6 10 2 3 2 2" xfId="45993"/>
    <cellStyle name="40% - Accent6 10 2 3 3" xfId="45994"/>
    <cellStyle name="40% - Accent6 10 2 4" xfId="45995"/>
    <cellStyle name="40% - Accent6 10 2 4 2" xfId="45996"/>
    <cellStyle name="40% - Accent6 10 2 4 2 2" xfId="45997"/>
    <cellStyle name="40% - Accent6 10 2 4 3" xfId="45998"/>
    <cellStyle name="40% - Accent6 10 2 5" xfId="45999"/>
    <cellStyle name="40% - Accent6 10 2 5 2" xfId="46000"/>
    <cellStyle name="40% - Accent6 10 2 6" xfId="46001"/>
    <cellStyle name="40% - Accent6 10 2 7" xfId="46002"/>
    <cellStyle name="40% - Accent6 10 2 8" xfId="46003"/>
    <cellStyle name="40% - Accent6 10 2 9" xfId="46004"/>
    <cellStyle name="40% - Accent6 10 2_PNF Disclosure Summary 063011" xfId="46005"/>
    <cellStyle name="40% - Accent6 10 20" xfId="46006"/>
    <cellStyle name="40% - Accent6 10 21" xfId="46007"/>
    <cellStyle name="40% - Accent6 10 22" xfId="46008"/>
    <cellStyle name="40% - Accent6 10 3" xfId="46009"/>
    <cellStyle name="40% - Accent6 10 3 10" xfId="46010"/>
    <cellStyle name="40% - Accent6 10 3 11" xfId="46011"/>
    <cellStyle name="40% - Accent6 10 3 12" xfId="46012"/>
    <cellStyle name="40% - Accent6 10 3 13" xfId="46013"/>
    <cellStyle name="40% - Accent6 10 3 14" xfId="46014"/>
    <cellStyle name="40% - Accent6 10 3 15" xfId="46015"/>
    <cellStyle name="40% - Accent6 10 3 16" xfId="46016"/>
    <cellStyle name="40% - Accent6 10 3 2" xfId="46017"/>
    <cellStyle name="40% - Accent6 10 3 2 10" xfId="46018"/>
    <cellStyle name="40% - Accent6 10 3 2 11" xfId="46019"/>
    <cellStyle name="40% - Accent6 10 3 2 12" xfId="46020"/>
    <cellStyle name="40% - Accent6 10 3 2 13" xfId="46021"/>
    <cellStyle name="40% - Accent6 10 3 2 14" xfId="46022"/>
    <cellStyle name="40% - Accent6 10 3 2 15" xfId="46023"/>
    <cellStyle name="40% - Accent6 10 3 2 2" xfId="46024"/>
    <cellStyle name="40% - Accent6 10 3 2 2 2" xfId="46025"/>
    <cellStyle name="40% - Accent6 10 3 2 2 2 2" xfId="46026"/>
    <cellStyle name="40% - Accent6 10 3 2 2 3" xfId="46027"/>
    <cellStyle name="40% - Accent6 10 3 2 3" xfId="46028"/>
    <cellStyle name="40% - Accent6 10 3 2 3 2" xfId="46029"/>
    <cellStyle name="40% - Accent6 10 3 2 3 2 2" xfId="46030"/>
    <cellStyle name="40% - Accent6 10 3 2 3 3" xfId="46031"/>
    <cellStyle name="40% - Accent6 10 3 2 4" xfId="46032"/>
    <cellStyle name="40% - Accent6 10 3 2 4 2" xfId="46033"/>
    <cellStyle name="40% - Accent6 10 3 2 5" xfId="46034"/>
    <cellStyle name="40% - Accent6 10 3 2 6" xfId="46035"/>
    <cellStyle name="40% - Accent6 10 3 2 7" xfId="46036"/>
    <cellStyle name="40% - Accent6 10 3 2 8" xfId="46037"/>
    <cellStyle name="40% - Accent6 10 3 2 9" xfId="46038"/>
    <cellStyle name="40% - Accent6 10 3 2_PNF Disclosure Summary 063011" xfId="46039"/>
    <cellStyle name="40% - Accent6 10 3 3" xfId="46040"/>
    <cellStyle name="40% - Accent6 10 3 3 2" xfId="46041"/>
    <cellStyle name="40% - Accent6 10 3 3 2 2" xfId="46042"/>
    <cellStyle name="40% - Accent6 10 3 3 3" xfId="46043"/>
    <cellStyle name="40% - Accent6 10 3 4" xfId="46044"/>
    <cellStyle name="40% - Accent6 10 3 4 2" xfId="46045"/>
    <cellStyle name="40% - Accent6 10 3 4 2 2" xfId="46046"/>
    <cellStyle name="40% - Accent6 10 3 4 3" xfId="46047"/>
    <cellStyle name="40% - Accent6 10 3 5" xfId="46048"/>
    <cellStyle name="40% - Accent6 10 3 5 2" xfId="46049"/>
    <cellStyle name="40% - Accent6 10 3 6" xfId="46050"/>
    <cellStyle name="40% - Accent6 10 3 7" xfId="46051"/>
    <cellStyle name="40% - Accent6 10 3 8" xfId="46052"/>
    <cellStyle name="40% - Accent6 10 3 9" xfId="46053"/>
    <cellStyle name="40% - Accent6 10 3_PNF Disclosure Summary 063011" xfId="46054"/>
    <cellStyle name="40% - Accent6 10 4" xfId="46055"/>
    <cellStyle name="40% - Accent6 10 4 10" xfId="46056"/>
    <cellStyle name="40% - Accent6 10 4 11" xfId="46057"/>
    <cellStyle name="40% - Accent6 10 4 12" xfId="46058"/>
    <cellStyle name="40% - Accent6 10 4 13" xfId="46059"/>
    <cellStyle name="40% - Accent6 10 4 14" xfId="46060"/>
    <cellStyle name="40% - Accent6 10 4 15" xfId="46061"/>
    <cellStyle name="40% - Accent6 10 4 16" xfId="46062"/>
    <cellStyle name="40% - Accent6 10 4 2" xfId="46063"/>
    <cellStyle name="40% - Accent6 10 4 2 10" xfId="46064"/>
    <cellStyle name="40% - Accent6 10 4 2 11" xfId="46065"/>
    <cellStyle name="40% - Accent6 10 4 2 12" xfId="46066"/>
    <cellStyle name="40% - Accent6 10 4 2 13" xfId="46067"/>
    <cellStyle name="40% - Accent6 10 4 2 14" xfId="46068"/>
    <cellStyle name="40% - Accent6 10 4 2 15" xfId="46069"/>
    <cellStyle name="40% - Accent6 10 4 2 2" xfId="46070"/>
    <cellStyle name="40% - Accent6 10 4 2 2 2" xfId="46071"/>
    <cellStyle name="40% - Accent6 10 4 2 2 2 2" xfId="46072"/>
    <cellStyle name="40% - Accent6 10 4 2 2 3" xfId="46073"/>
    <cellStyle name="40% - Accent6 10 4 2 3" xfId="46074"/>
    <cellStyle name="40% - Accent6 10 4 2 3 2" xfId="46075"/>
    <cellStyle name="40% - Accent6 10 4 2 3 2 2" xfId="46076"/>
    <cellStyle name="40% - Accent6 10 4 2 3 3" xfId="46077"/>
    <cellStyle name="40% - Accent6 10 4 2 4" xfId="46078"/>
    <cellStyle name="40% - Accent6 10 4 2 4 2" xfId="46079"/>
    <cellStyle name="40% - Accent6 10 4 2 5" xfId="46080"/>
    <cellStyle name="40% - Accent6 10 4 2 6" xfId="46081"/>
    <cellStyle name="40% - Accent6 10 4 2 7" xfId="46082"/>
    <cellStyle name="40% - Accent6 10 4 2 8" xfId="46083"/>
    <cellStyle name="40% - Accent6 10 4 2 9" xfId="46084"/>
    <cellStyle name="40% - Accent6 10 4 2_PNF Disclosure Summary 063011" xfId="46085"/>
    <cellStyle name="40% - Accent6 10 4 3" xfId="46086"/>
    <cellStyle name="40% - Accent6 10 4 3 2" xfId="46087"/>
    <cellStyle name="40% - Accent6 10 4 3 2 2" xfId="46088"/>
    <cellStyle name="40% - Accent6 10 4 3 3" xfId="46089"/>
    <cellStyle name="40% - Accent6 10 4 4" xfId="46090"/>
    <cellStyle name="40% - Accent6 10 4 4 2" xfId="46091"/>
    <cellStyle name="40% - Accent6 10 4 4 2 2" xfId="46092"/>
    <cellStyle name="40% - Accent6 10 4 4 3" xfId="46093"/>
    <cellStyle name="40% - Accent6 10 4 5" xfId="46094"/>
    <cellStyle name="40% - Accent6 10 4 5 2" xfId="46095"/>
    <cellStyle name="40% - Accent6 10 4 6" xfId="46096"/>
    <cellStyle name="40% - Accent6 10 4 7" xfId="46097"/>
    <cellStyle name="40% - Accent6 10 4 8" xfId="46098"/>
    <cellStyle name="40% - Accent6 10 4 9" xfId="46099"/>
    <cellStyle name="40% - Accent6 10 4_PNF Disclosure Summary 063011" xfId="46100"/>
    <cellStyle name="40% - Accent6 10 5" xfId="46101"/>
    <cellStyle name="40% - Accent6 10 5 10" xfId="46102"/>
    <cellStyle name="40% - Accent6 10 5 11" xfId="46103"/>
    <cellStyle name="40% - Accent6 10 5 12" xfId="46104"/>
    <cellStyle name="40% - Accent6 10 5 13" xfId="46105"/>
    <cellStyle name="40% - Accent6 10 5 14" xfId="46106"/>
    <cellStyle name="40% - Accent6 10 5 15" xfId="46107"/>
    <cellStyle name="40% - Accent6 10 5 16" xfId="46108"/>
    <cellStyle name="40% - Accent6 10 5 2" xfId="46109"/>
    <cellStyle name="40% - Accent6 10 5 2 10" xfId="46110"/>
    <cellStyle name="40% - Accent6 10 5 2 11" xfId="46111"/>
    <cellStyle name="40% - Accent6 10 5 2 12" xfId="46112"/>
    <cellStyle name="40% - Accent6 10 5 2 13" xfId="46113"/>
    <cellStyle name="40% - Accent6 10 5 2 14" xfId="46114"/>
    <cellStyle name="40% - Accent6 10 5 2 15" xfId="46115"/>
    <cellStyle name="40% - Accent6 10 5 2 2" xfId="46116"/>
    <cellStyle name="40% - Accent6 10 5 2 2 2" xfId="46117"/>
    <cellStyle name="40% - Accent6 10 5 2 2 2 2" xfId="46118"/>
    <cellStyle name="40% - Accent6 10 5 2 2 3" xfId="46119"/>
    <cellStyle name="40% - Accent6 10 5 2 3" xfId="46120"/>
    <cellStyle name="40% - Accent6 10 5 2 3 2" xfId="46121"/>
    <cellStyle name="40% - Accent6 10 5 2 3 2 2" xfId="46122"/>
    <cellStyle name="40% - Accent6 10 5 2 3 3" xfId="46123"/>
    <cellStyle name="40% - Accent6 10 5 2 4" xfId="46124"/>
    <cellStyle name="40% - Accent6 10 5 2 4 2" xfId="46125"/>
    <cellStyle name="40% - Accent6 10 5 2 5" xfId="46126"/>
    <cellStyle name="40% - Accent6 10 5 2 6" xfId="46127"/>
    <cellStyle name="40% - Accent6 10 5 2 7" xfId="46128"/>
    <cellStyle name="40% - Accent6 10 5 2 8" xfId="46129"/>
    <cellStyle name="40% - Accent6 10 5 2 9" xfId="46130"/>
    <cellStyle name="40% - Accent6 10 5 2_PNF Disclosure Summary 063011" xfId="46131"/>
    <cellStyle name="40% - Accent6 10 5 3" xfId="46132"/>
    <cellStyle name="40% - Accent6 10 5 3 2" xfId="46133"/>
    <cellStyle name="40% - Accent6 10 5 3 2 2" xfId="46134"/>
    <cellStyle name="40% - Accent6 10 5 3 3" xfId="46135"/>
    <cellStyle name="40% - Accent6 10 5 4" xfId="46136"/>
    <cellStyle name="40% - Accent6 10 5 4 2" xfId="46137"/>
    <cellStyle name="40% - Accent6 10 5 4 2 2" xfId="46138"/>
    <cellStyle name="40% - Accent6 10 5 4 3" xfId="46139"/>
    <cellStyle name="40% - Accent6 10 5 5" xfId="46140"/>
    <cellStyle name="40% - Accent6 10 5 5 2" xfId="46141"/>
    <cellStyle name="40% - Accent6 10 5 6" xfId="46142"/>
    <cellStyle name="40% - Accent6 10 5 7" xfId="46143"/>
    <cellStyle name="40% - Accent6 10 5 8" xfId="46144"/>
    <cellStyle name="40% - Accent6 10 5 9" xfId="46145"/>
    <cellStyle name="40% - Accent6 10 5_PNF Disclosure Summary 063011" xfId="46146"/>
    <cellStyle name="40% - Accent6 10 6" xfId="46147"/>
    <cellStyle name="40% - Accent6 10 6 10" xfId="46148"/>
    <cellStyle name="40% - Accent6 10 6 11" xfId="46149"/>
    <cellStyle name="40% - Accent6 10 6 12" xfId="46150"/>
    <cellStyle name="40% - Accent6 10 6 13" xfId="46151"/>
    <cellStyle name="40% - Accent6 10 6 14" xfId="46152"/>
    <cellStyle name="40% - Accent6 10 6 15" xfId="46153"/>
    <cellStyle name="40% - Accent6 10 6 16" xfId="46154"/>
    <cellStyle name="40% - Accent6 10 6 2" xfId="46155"/>
    <cellStyle name="40% - Accent6 10 6 2 10" xfId="46156"/>
    <cellStyle name="40% - Accent6 10 6 2 11" xfId="46157"/>
    <cellStyle name="40% - Accent6 10 6 2 12" xfId="46158"/>
    <cellStyle name="40% - Accent6 10 6 2 13" xfId="46159"/>
    <cellStyle name="40% - Accent6 10 6 2 14" xfId="46160"/>
    <cellStyle name="40% - Accent6 10 6 2 15" xfId="46161"/>
    <cellStyle name="40% - Accent6 10 6 2 2" xfId="46162"/>
    <cellStyle name="40% - Accent6 10 6 2 2 2" xfId="46163"/>
    <cellStyle name="40% - Accent6 10 6 2 2 2 2" xfId="46164"/>
    <cellStyle name="40% - Accent6 10 6 2 2 3" xfId="46165"/>
    <cellStyle name="40% - Accent6 10 6 2 3" xfId="46166"/>
    <cellStyle name="40% - Accent6 10 6 2 3 2" xfId="46167"/>
    <cellStyle name="40% - Accent6 10 6 2 3 2 2" xfId="46168"/>
    <cellStyle name="40% - Accent6 10 6 2 3 3" xfId="46169"/>
    <cellStyle name="40% - Accent6 10 6 2 4" xfId="46170"/>
    <cellStyle name="40% - Accent6 10 6 2 4 2" xfId="46171"/>
    <cellStyle name="40% - Accent6 10 6 2 5" xfId="46172"/>
    <cellStyle name="40% - Accent6 10 6 2 6" xfId="46173"/>
    <cellStyle name="40% - Accent6 10 6 2 7" xfId="46174"/>
    <cellStyle name="40% - Accent6 10 6 2 8" xfId="46175"/>
    <cellStyle name="40% - Accent6 10 6 2 9" xfId="46176"/>
    <cellStyle name="40% - Accent6 10 6 2_PNF Disclosure Summary 063011" xfId="46177"/>
    <cellStyle name="40% - Accent6 10 6 3" xfId="46178"/>
    <cellStyle name="40% - Accent6 10 6 3 2" xfId="46179"/>
    <cellStyle name="40% - Accent6 10 6 3 2 2" xfId="46180"/>
    <cellStyle name="40% - Accent6 10 6 3 3" xfId="46181"/>
    <cellStyle name="40% - Accent6 10 6 4" xfId="46182"/>
    <cellStyle name="40% - Accent6 10 6 4 2" xfId="46183"/>
    <cellStyle name="40% - Accent6 10 6 4 2 2" xfId="46184"/>
    <cellStyle name="40% - Accent6 10 6 4 3" xfId="46185"/>
    <cellStyle name="40% - Accent6 10 6 5" xfId="46186"/>
    <cellStyle name="40% - Accent6 10 6 5 2" xfId="46187"/>
    <cellStyle name="40% - Accent6 10 6 6" xfId="46188"/>
    <cellStyle name="40% - Accent6 10 6 7" xfId="46189"/>
    <cellStyle name="40% - Accent6 10 6 8" xfId="46190"/>
    <cellStyle name="40% - Accent6 10 6 9" xfId="46191"/>
    <cellStyle name="40% - Accent6 10 6_PNF Disclosure Summary 063011" xfId="46192"/>
    <cellStyle name="40% - Accent6 10 7" xfId="46193"/>
    <cellStyle name="40% - Accent6 10 7 10" xfId="46194"/>
    <cellStyle name="40% - Accent6 10 7 11" xfId="46195"/>
    <cellStyle name="40% - Accent6 10 7 12" xfId="46196"/>
    <cellStyle name="40% - Accent6 10 7 13" xfId="46197"/>
    <cellStyle name="40% - Accent6 10 7 14" xfId="46198"/>
    <cellStyle name="40% - Accent6 10 7 15" xfId="46199"/>
    <cellStyle name="40% - Accent6 10 7 16" xfId="46200"/>
    <cellStyle name="40% - Accent6 10 7 2" xfId="46201"/>
    <cellStyle name="40% - Accent6 10 7 2 10" xfId="46202"/>
    <cellStyle name="40% - Accent6 10 7 2 11" xfId="46203"/>
    <cellStyle name="40% - Accent6 10 7 2 12" xfId="46204"/>
    <cellStyle name="40% - Accent6 10 7 2 13" xfId="46205"/>
    <cellStyle name="40% - Accent6 10 7 2 14" xfId="46206"/>
    <cellStyle name="40% - Accent6 10 7 2 15" xfId="46207"/>
    <cellStyle name="40% - Accent6 10 7 2 2" xfId="46208"/>
    <cellStyle name="40% - Accent6 10 7 2 2 2" xfId="46209"/>
    <cellStyle name="40% - Accent6 10 7 2 2 2 2" xfId="46210"/>
    <cellStyle name="40% - Accent6 10 7 2 2 3" xfId="46211"/>
    <cellStyle name="40% - Accent6 10 7 2 3" xfId="46212"/>
    <cellStyle name="40% - Accent6 10 7 2 3 2" xfId="46213"/>
    <cellStyle name="40% - Accent6 10 7 2 3 2 2" xfId="46214"/>
    <cellStyle name="40% - Accent6 10 7 2 3 3" xfId="46215"/>
    <cellStyle name="40% - Accent6 10 7 2 4" xfId="46216"/>
    <cellStyle name="40% - Accent6 10 7 2 4 2" xfId="46217"/>
    <cellStyle name="40% - Accent6 10 7 2 5" xfId="46218"/>
    <cellStyle name="40% - Accent6 10 7 2 6" xfId="46219"/>
    <cellStyle name="40% - Accent6 10 7 2 7" xfId="46220"/>
    <cellStyle name="40% - Accent6 10 7 2 8" xfId="46221"/>
    <cellStyle name="40% - Accent6 10 7 2 9" xfId="46222"/>
    <cellStyle name="40% - Accent6 10 7 2_PNF Disclosure Summary 063011" xfId="46223"/>
    <cellStyle name="40% - Accent6 10 7 3" xfId="46224"/>
    <cellStyle name="40% - Accent6 10 7 3 2" xfId="46225"/>
    <cellStyle name="40% - Accent6 10 7 3 2 2" xfId="46226"/>
    <cellStyle name="40% - Accent6 10 7 3 3" xfId="46227"/>
    <cellStyle name="40% - Accent6 10 7 4" xfId="46228"/>
    <cellStyle name="40% - Accent6 10 7 4 2" xfId="46229"/>
    <cellStyle name="40% - Accent6 10 7 4 2 2" xfId="46230"/>
    <cellStyle name="40% - Accent6 10 7 4 3" xfId="46231"/>
    <cellStyle name="40% - Accent6 10 7 5" xfId="46232"/>
    <cellStyle name="40% - Accent6 10 7 5 2" xfId="46233"/>
    <cellStyle name="40% - Accent6 10 7 6" xfId="46234"/>
    <cellStyle name="40% - Accent6 10 7 7" xfId="46235"/>
    <cellStyle name="40% - Accent6 10 7 8" xfId="46236"/>
    <cellStyle name="40% - Accent6 10 7 9" xfId="46237"/>
    <cellStyle name="40% - Accent6 10 7_PNF Disclosure Summary 063011" xfId="46238"/>
    <cellStyle name="40% - Accent6 10 8" xfId="46239"/>
    <cellStyle name="40% - Accent6 10 8 10" xfId="46240"/>
    <cellStyle name="40% - Accent6 10 8 11" xfId="46241"/>
    <cellStyle name="40% - Accent6 10 8 12" xfId="46242"/>
    <cellStyle name="40% - Accent6 10 8 13" xfId="46243"/>
    <cellStyle name="40% - Accent6 10 8 14" xfId="46244"/>
    <cellStyle name="40% - Accent6 10 8 15" xfId="46245"/>
    <cellStyle name="40% - Accent6 10 8 2" xfId="46246"/>
    <cellStyle name="40% - Accent6 10 8 2 2" xfId="46247"/>
    <cellStyle name="40% - Accent6 10 8 2 2 2" xfId="46248"/>
    <cellStyle name="40% - Accent6 10 8 2 3" xfId="46249"/>
    <cellStyle name="40% - Accent6 10 8 3" xfId="46250"/>
    <cellStyle name="40% - Accent6 10 8 3 2" xfId="46251"/>
    <cellStyle name="40% - Accent6 10 8 3 2 2" xfId="46252"/>
    <cellStyle name="40% - Accent6 10 8 3 3" xfId="46253"/>
    <cellStyle name="40% - Accent6 10 8 4" xfId="46254"/>
    <cellStyle name="40% - Accent6 10 8 4 2" xfId="46255"/>
    <cellStyle name="40% - Accent6 10 8 5" xfId="46256"/>
    <cellStyle name="40% - Accent6 10 8 6" xfId="46257"/>
    <cellStyle name="40% - Accent6 10 8 7" xfId="46258"/>
    <cellStyle name="40% - Accent6 10 8 8" xfId="46259"/>
    <cellStyle name="40% - Accent6 10 8 9" xfId="46260"/>
    <cellStyle name="40% - Accent6 10 8_PNF Disclosure Summary 063011" xfId="46261"/>
    <cellStyle name="40% - Accent6 10 9" xfId="46262"/>
    <cellStyle name="40% - Accent6 10 9 2" xfId="46263"/>
    <cellStyle name="40% - Accent6 10 9 2 2" xfId="46264"/>
    <cellStyle name="40% - Accent6 10 9 3" xfId="46265"/>
    <cellStyle name="40% - Accent6 10_PNF Disclosure Summary 063011" xfId="46266"/>
    <cellStyle name="40% - Accent6 11" xfId="46267"/>
    <cellStyle name="40% - Accent6 11 10" xfId="46268"/>
    <cellStyle name="40% - Accent6 11 10 2" xfId="46269"/>
    <cellStyle name="40% - Accent6 11 10 2 2" xfId="46270"/>
    <cellStyle name="40% - Accent6 11 10 3" xfId="46271"/>
    <cellStyle name="40% - Accent6 11 11" xfId="46272"/>
    <cellStyle name="40% - Accent6 11 11 2" xfId="46273"/>
    <cellStyle name="40% - Accent6 11 12" xfId="46274"/>
    <cellStyle name="40% - Accent6 11 13" xfId="46275"/>
    <cellStyle name="40% - Accent6 11 14" xfId="46276"/>
    <cellStyle name="40% - Accent6 11 15" xfId="46277"/>
    <cellStyle name="40% - Accent6 11 16" xfId="46278"/>
    <cellStyle name="40% - Accent6 11 17" xfId="46279"/>
    <cellStyle name="40% - Accent6 11 18" xfId="46280"/>
    <cellStyle name="40% - Accent6 11 19" xfId="46281"/>
    <cellStyle name="40% - Accent6 11 2" xfId="46282"/>
    <cellStyle name="40% - Accent6 11 2 10" xfId="46283"/>
    <cellStyle name="40% - Accent6 11 2 11" xfId="46284"/>
    <cellStyle name="40% - Accent6 11 2 12" xfId="46285"/>
    <cellStyle name="40% - Accent6 11 2 13" xfId="46286"/>
    <cellStyle name="40% - Accent6 11 2 14" xfId="46287"/>
    <cellStyle name="40% - Accent6 11 2 15" xfId="46288"/>
    <cellStyle name="40% - Accent6 11 2 16" xfId="46289"/>
    <cellStyle name="40% - Accent6 11 2 2" xfId="46290"/>
    <cellStyle name="40% - Accent6 11 2 2 10" xfId="46291"/>
    <cellStyle name="40% - Accent6 11 2 2 11" xfId="46292"/>
    <cellStyle name="40% - Accent6 11 2 2 12" xfId="46293"/>
    <cellStyle name="40% - Accent6 11 2 2 13" xfId="46294"/>
    <cellStyle name="40% - Accent6 11 2 2 14" xfId="46295"/>
    <cellStyle name="40% - Accent6 11 2 2 15" xfId="46296"/>
    <cellStyle name="40% - Accent6 11 2 2 2" xfId="46297"/>
    <cellStyle name="40% - Accent6 11 2 2 2 2" xfId="46298"/>
    <cellStyle name="40% - Accent6 11 2 2 2 2 2" xfId="46299"/>
    <cellStyle name="40% - Accent6 11 2 2 2 3" xfId="46300"/>
    <cellStyle name="40% - Accent6 11 2 2 3" xfId="46301"/>
    <cellStyle name="40% - Accent6 11 2 2 3 2" xfId="46302"/>
    <cellStyle name="40% - Accent6 11 2 2 3 2 2" xfId="46303"/>
    <cellStyle name="40% - Accent6 11 2 2 3 3" xfId="46304"/>
    <cellStyle name="40% - Accent6 11 2 2 4" xfId="46305"/>
    <cellStyle name="40% - Accent6 11 2 2 4 2" xfId="46306"/>
    <cellStyle name="40% - Accent6 11 2 2 5" xfId="46307"/>
    <cellStyle name="40% - Accent6 11 2 2 6" xfId="46308"/>
    <cellStyle name="40% - Accent6 11 2 2 7" xfId="46309"/>
    <cellStyle name="40% - Accent6 11 2 2 8" xfId="46310"/>
    <cellStyle name="40% - Accent6 11 2 2 9" xfId="46311"/>
    <cellStyle name="40% - Accent6 11 2 2_PNF Disclosure Summary 063011" xfId="46312"/>
    <cellStyle name="40% - Accent6 11 2 3" xfId="46313"/>
    <cellStyle name="40% - Accent6 11 2 3 2" xfId="46314"/>
    <cellStyle name="40% - Accent6 11 2 3 2 2" xfId="46315"/>
    <cellStyle name="40% - Accent6 11 2 3 3" xfId="46316"/>
    <cellStyle name="40% - Accent6 11 2 4" xfId="46317"/>
    <cellStyle name="40% - Accent6 11 2 4 2" xfId="46318"/>
    <cellStyle name="40% - Accent6 11 2 4 2 2" xfId="46319"/>
    <cellStyle name="40% - Accent6 11 2 4 3" xfId="46320"/>
    <cellStyle name="40% - Accent6 11 2 5" xfId="46321"/>
    <cellStyle name="40% - Accent6 11 2 5 2" xfId="46322"/>
    <cellStyle name="40% - Accent6 11 2 6" xfId="46323"/>
    <cellStyle name="40% - Accent6 11 2 7" xfId="46324"/>
    <cellStyle name="40% - Accent6 11 2 8" xfId="46325"/>
    <cellStyle name="40% - Accent6 11 2 9" xfId="46326"/>
    <cellStyle name="40% - Accent6 11 2_PNF Disclosure Summary 063011" xfId="46327"/>
    <cellStyle name="40% - Accent6 11 20" xfId="46328"/>
    <cellStyle name="40% - Accent6 11 21" xfId="46329"/>
    <cellStyle name="40% - Accent6 11 22" xfId="46330"/>
    <cellStyle name="40% - Accent6 11 3" xfId="46331"/>
    <cellStyle name="40% - Accent6 11 3 10" xfId="46332"/>
    <cellStyle name="40% - Accent6 11 3 11" xfId="46333"/>
    <cellStyle name="40% - Accent6 11 3 12" xfId="46334"/>
    <cellStyle name="40% - Accent6 11 3 13" xfId="46335"/>
    <cellStyle name="40% - Accent6 11 3 14" xfId="46336"/>
    <cellStyle name="40% - Accent6 11 3 15" xfId="46337"/>
    <cellStyle name="40% - Accent6 11 3 16" xfId="46338"/>
    <cellStyle name="40% - Accent6 11 3 2" xfId="46339"/>
    <cellStyle name="40% - Accent6 11 3 2 10" xfId="46340"/>
    <cellStyle name="40% - Accent6 11 3 2 11" xfId="46341"/>
    <cellStyle name="40% - Accent6 11 3 2 12" xfId="46342"/>
    <cellStyle name="40% - Accent6 11 3 2 13" xfId="46343"/>
    <cellStyle name="40% - Accent6 11 3 2 14" xfId="46344"/>
    <cellStyle name="40% - Accent6 11 3 2 15" xfId="46345"/>
    <cellStyle name="40% - Accent6 11 3 2 2" xfId="46346"/>
    <cellStyle name="40% - Accent6 11 3 2 2 2" xfId="46347"/>
    <cellStyle name="40% - Accent6 11 3 2 2 2 2" xfId="46348"/>
    <cellStyle name="40% - Accent6 11 3 2 2 3" xfId="46349"/>
    <cellStyle name="40% - Accent6 11 3 2 3" xfId="46350"/>
    <cellStyle name="40% - Accent6 11 3 2 3 2" xfId="46351"/>
    <cellStyle name="40% - Accent6 11 3 2 3 2 2" xfId="46352"/>
    <cellStyle name="40% - Accent6 11 3 2 3 3" xfId="46353"/>
    <cellStyle name="40% - Accent6 11 3 2 4" xfId="46354"/>
    <cellStyle name="40% - Accent6 11 3 2 4 2" xfId="46355"/>
    <cellStyle name="40% - Accent6 11 3 2 5" xfId="46356"/>
    <cellStyle name="40% - Accent6 11 3 2 6" xfId="46357"/>
    <cellStyle name="40% - Accent6 11 3 2 7" xfId="46358"/>
    <cellStyle name="40% - Accent6 11 3 2 8" xfId="46359"/>
    <cellStyle name="40% - Accent6 11 3 2 9" xfId="46360"/>
    <cellStyle name="40% - Accent6 11 3 2_PNF Disclosure Summary 063011" xfId="46361"/>
    <cellStyle name="40% - Accent6 11 3 3" xfId="46362"/>
    <cellStyle name="40% - Accent6 11 3 3 2" xfId="46363"/>
    <cellStyle name="40% - Accent6 11 3 3 2 2" xfId="46364"/>
    <cellStyle name="40% - Accent6 11 3 3 3" xfId="46365"/>
    <cellStyle name="40% - Accent6 11 3 4" xfId="46366"/>
    <cellStyle name="40% - Accent6 11 3 4 2" xfId="46367"/>
    <cellStyle name="40% - Accent6 11 3 4 2 2" xfId="46368"/>
    <cellStyle name="40% - Accent6 11 3 4 3" xfId="46369"/>
    <cellStyle name="40% - Accent6 11 3 5" xfId="46370"/>
    <cellStyle name="40% - Accent6 11 3 5 2" xfId="46371"/>
    <cellStyle name="40% - Accent6 11 3 6" xfId="46372"/>
    <cellStyle name="40% - Accent6 11 3 7" xfId="46373"/>
    <cellStyle name="40% - Accent6 11 3 8" xfId="46374"/>
    <cellStyle name="40% - Accent6 11 3 9" xfId="46375"/>
    <cellStyle name="40% - Accent6 11 3_PNF Disclosure Summary 063011" xfId="46376"/>
    <cellStyle name="40% - Accent6 11 4" xfId="46377"/>
    <cellStyle name="40% - Accent6 11 4 10" xfId="46378"/>
    <cellStyle name="40% - Accent6 11 4 11" xfId="46379"/>
    <cellStyle name="40% - Accent6 11 4 12" xfId="46380"/>
    <cellStyle name="40% - Accent6 11 4 13" xfId="46381"/>
    <cellStyle name="40% - Accent6 11 4 14" xfId="46382"/>
    <cellStyle name="40% - Accent6 11 4 15" xfId="46383"/>
    <cellStyle name="40% - Accent6 11 4 16" xfId="46384"/>
    <cellStyle name="40% - Accent6 11 4 2" xfId="46385"/>
    <cellStyle name="40% - Accent6 11 4 2 10" xfId="46386"/>
    <cellStyle name="40% - Accent6 11 4 2 11" xfId="46387"/>
    <cellStyle name="40% - Accent6 11 4 2 12" xfId="46388"/>
    <cellStyle name="40% - Accent6 11 4 2 13" xfId="46389"/>
    <cellStyle name="40% - Accent6 11 4 2 14" xfId="46390"/>
    <cellStyle name="40% - Accent6 11 4 2 15" xfId="46391"/>
    <cellStyle name="40% - Accent6 11 4 2 2" xfId="46392"/>
    <cellStyle name="40% - Accent6 11 4 2 2 2" xfId="46393"/>
    <cellStyle name="40% - Accent6 11 4 2 2 2 2" xfId="46394"/>
    <cellStyle name="40% - Accent6 11 4 2 2 3" xfId="46395"/>
    <cellStyle name="40% - Accent6 11 4 2 3" xfId="46396"/>
    <cellStyle name="40% - Accent6 11 4 2 3 2" xfId="46397"/>
    <cellStyle name="40% - Accent6 11 4 2 3 2 2" xfId="46398"/>
    <cellStyle name="40% - Accent6 11 4 2 3 3" xfId="46399"/>
    <cellStyle name="40% - Accent6 11 4 2 4" xfId="46400"/>
    <cellStyle name="40% - Accent6 11 4 2 4 2" xfId="46401"/>
    <cellStyle name="40% - Accent6 11 4 2 5" xfId="46402"/>
    <cellStyle name="40% - Accent6 11 4 2 6" xfId="46403"/>
    <cellStyle name="40% - Accent6 11 4 2 7" xfId="46404"/>
    <cellStyle name="40% - Accent6 11 4 2 8" xfId="46405"/>
    <cellStyle name="40% - Accent6 11 4 2 9" xfId="46406"/>
    <cellStyle name="40% - Accent6 11 4 2_PNF Disclosure Summary 063011" xfId="46407"/>
    <cellStyle name="40% - Accent6 11 4 3" xfId="46408"/>
    <cellStyle name="40% - Accent6 11 4 3 2" xfId="46409"/>
    <cellStyle name="40% - Accent6 11 4 3 2 2" xfId="46410"/>
    <cellStyle name="40% - Accent6 11 4 3 3" xfId="46411"/>
    <cellStyle name="40% - Accent6 11 4 4" xfId="46412"/>
    <cellStyle name="40% - Accent6 11 4 4 2" xfId="46413"/>
    <cellStyle name="40% - Accent6 11 4 4 2 2" xfId="46414"/>
    <cellStyle name="40% - Accent6 11 4 4 3" xfId="46415"/>
    <cellStyle name="40% - Accent6 11 4 5" xfId="46416"/>
    <cellStyle name="40% - Accent6 11 4 5 2" xfId="46417"/>
    <cellStyle name="40% - Accent6 11 4 6" xfId="46418"/>
    <cellStyle name="40% - Accent6 11 4 7" xfId="46419"/>
    <cellStyle name="40% - Accent6 11 4 8" xfId="46420"/>
    <cellStyle name="40% - Accent6 11 4 9" xfId="46421"/>
    <cellStyle name="40% - Accent6 11 4_PNF Disclosure Summary 063011" xfId="46422"/>
    <cellStyle name="40% - Accent6 11 5" xfId="46423"/>
    <cellStyle name="40% - Accent6 11 5 10" xfId="46424"/>
    <cellStyle name="40% - Accent6 11 5 11" xfId="46425"/>
    <cellStyle name="40% - Accent6 11 5 12" xfId="46426"/>
    <cellStyle name="40% - Accent6 11 5 13" xfId="46427"/>
    <cellStyle name="40% - Accent6 11 5 14" xfId="46428"/>
    <cellStyle name="40% - Accent6 11 5 15" xfId="46429"/>
    <cellStyle name="40% - Accent6 11 5 16" xfId="46430"/>
    <cellStyle name="40% - Accent6 11 5 2" xfId="46431"/>
    <cellStyle name="40% - Accent6 11 5 2 10" xfId="46432"/>
    <cellStyle name="40% - Accent6 11 5 2 11" xfId="46433"/>
    <cellStyle name="40% - Accent6 11 5 2 12" xfId="46434"/>
    <cellStyle name="40% - Accent6 11 5 2 13" xfId="46435"/>
    <cellStyle name="40% - Accent6 11 5 2 14" xfId="46436"/>
    <cellStyle name="40% - Accent6 11 5 2 15" xfId="46437"/>
    <cellStyle name="40% - Accent6 11 5 2 2" xfId="46438"/>
    <cellStyle name="40% - Accent6 11 5 2 2 2" xfId="46439"/>
    <cellStyle name="40% - Accent6 11 5 2 2 2 2" xfId="46440"/>
    <cellStyle name="40% - Accent6 11 5 2 2 3" xfId="46441"/>
    <cellStyle name="40% - Accent6 11 5 2 3" xfId="46442"/>
    <cellStyle name="40% - Accent6 11 5 2 3 2" xfId="46443"/>
    <cellStyle name="40% - Accent6 11 5 2 3 2 2" xfId="46444"/>
    <cellStyle name="40% - Accent6 11 5 2 3 3" xfId="46445"/>
    <cellStyle name="40% - Accent6 11 5 2 4" xfId="46446"/>
    <cellStyle name="40% - Accent6 11 5 2 4 2" xfId="46447"/>
    <cellStyle name="40% - Accent6 11 5 2 5" xfId="46448"/>
    <cellStyle name="40% - Accent6 11 5 2 6" xfId="46449"/>
    <cellStyle name="40% - Accent6 11 5 2 7" xfId="46450"/>
    <cellStyle name="40% - Accent6 11 5 2 8" xfId="46451"/>
    <cellStyle name="40% - Accent6 11 5 2 9" xfId="46452"/>
    <cellStyle name="40% - Accent6 11 5 2_PNF Disclosure Summary 063011" xfId="46453"/>
    <cellStyle name="40% - Accent6 11 5 3" xfId="46454"/>
    <cellStyle name="40% - Accent6 11 5 3 2" xfId="46455"/>
    <cellStyle name="40% - Accent6 11 5 3 2 2" xfId="46456"/>
    <cellStyle name="40% - Accent6 11 5 3 3" xfId="46457"/>
    <cellStyle name="40% - Accent6 11 5 4" xfId="46458"/>
    <cellStyle name="40% - Accent6 11 5 4 2" xfId="46459"/>
    <cellStyle name="40% - Accent6 11 5 4 2 2" xfId="46460"/>
    <cellStyle name="40% - Accent6 11 5 4 3" xfId="46461"/>
    <cellStyle name="40% - Accent6 11 5 5" xfId="46462"/>
    <cellStyle name="40% - Accent6 11 5 5 2" xfId="46463"/>
    <cellStyle name="40% - Accent6 11 5 6" xfId="46464"/>
    <cellStyle name="40% - Accent6 11 5 7" xfId="46465"/>
    <cellStyle name="40% - Accent6 11 5 8" xfId="46466"/>
    <cellStyle name="40% - Accent6 11 5 9" xfId="46467"/>
    <cellStyle name="40% - Accent6 11 5_PNF Disclosure Summary 063011" xfId="46468"/>
    <cellStyle name="40% - Accent6 11 6" xfId="46469"/>
    <cellStyle name="40% - Accent6 11 6 10" xfId="46470"/>
    <cellStyle name="40% - Accent6 11 6 11" xfId="46471"/>
    <cellStyle name="40% - Accent6 11 6 12" xfId="46472"/>
    <cellStyle name="40% - Accent6 11 6 13" xfId="46473"/>
    <cellStyle name="40% - Accent6 11 6 14" xfId="46474"/>
    <cellStyle name="40% - Accent6 11 6 15" xfId="46475"/>
    <cellStyle name="40% - Accent6 11 6 16" xfId="46476"/>
    <cellStyle name="40% - Accent6 11 6 2" xfId="46477"/>
    <cellStyle name="40% - Accent6 11 6 2 10" xfId="46478"/>
    <cellStyle name="40% - Accent6 11 6 2 11" xfId="46479"/>
    <cellStyle name="40% - Accent6 11 6 2 12" xfId="46480"/>
    <cellStyle name="40% - Accent6 11 6 2 13" xfId="46481"/>
    <cellStyle name="40% - Accent6 11 6 2 14" xfId="46482"/>
    <cellStyle name="40% - Accent6 11 6 2 15" xfId="46483"/>
    <cellStyle name="40% - Accent6 11 6 2 2" xfId="46484"/>
    <cellStyle name="40% - Accent6 11 6 2 2 2" xfId="46485"/>
    <cellStyle name="40% - Accent6 11 6 2 2 2 2" xfId="46486"/>
    <cellStyle name="40% - Accent6 11 6 2 2 3" xfId="46487"/>
    <cellStyle name="40% - Accent6 11 6 2 3" xfId="46488"/>
    <cellStyle name="40% - Accent6 11 6 2 3 2" xfId="46489"/>
    <cellStyle name="40% - Accent6 11 6 2 3 2 2" xfId="46490"/>
    <cellStyle name="40% - Accent6 11 6 2 3 3" xfId="46491"/>
    <cellStyle name="40% - Accent6 11 6 2 4" xfId="46492"/>
    <cellStyle name="40% - Accent6 11 6 2 4 2" xfId="46493"/>
    <cellStyle name="40% - Accent6 11 6 2 5" xfId="46494"/>
    <cellStyle name="40% - Accent6 11 6 2 6" xfId="46495"/>
    <cellStyle name="40% - Accent6 11 6 2 7" xfId="46496"/>
    <cellStyle name="40% - Accent6 11 6 2 8" xfId="46497"/>
    <cellStyle name="40% - Accent6 11 6 2 9" xfId="46498"/>
    <cellStyle name="40% - Accent6 11 6 2_PNF Disclosure Summary 063011" xfId="46499"/>
    <cellStyle name="40% - Accent6 11 6 3" xfId="46500"/>
    <cellStyle name="40% - Accent6 11 6 3 2" xfId="46501"/>
    <cellStyle name="40% - Accent6 11 6 3 2 2" xfId="46502"/>
    <cellStyle name="40% - Accent6 11 6 3 3" xfId="46503"/>
    <cellStyle name="40% - Accent6 11 6 4" xfId="46504"/>
    <cellStyle name="40% - Accent6 11 6 4 2" xfId="46505"/>
    <cellStyle name="40% - Accent6 11 6 4 2 2" xfId="46506"/>
    <cellStyle name="40% - Accent6 11 6 4 3" xfId="46507"/>
    <cellStyle name="40% - Accent6 11 6 5" xfId="46508"/>
    <cellStyle name="40% - Accent6 11 6 5 2" xfId="46509"/>
    <cellStyle name="40% - Accent6 11 6 6" xfId="46510"/>
    <cellStyle name="40% - Accent6 11 6 7" xfId="46511"/>
    <cellStyle name="40% - Accent6 11 6 8" xfId="46512"/>
    <cellStyle name="40% - Accent6 11 6 9" xfId="46513"/>
    <cellStyle name="40% - Accent6 11 6_PNF Disclosure Summary 063011" xfId="46514"/>
    <cellStyle name="40% - Accent6 11 7" xfId="46515"/>
    <cellStyle name="40% - Accent6 11 7 10" xfId="46516"/>
    <cellStyle name="40% - Accent6 11 7 11" xfId="46517"/>
    <cellStyle name="40% - Accent6 11 7 12" xfId="46518"/>
    <cellStyle name="40% - Accent6 11 7 13" xfId="46519"/>
    <cellStyle name="40% - Accent6 11 7 14" xfId="46520"/>
    <cellStyle name="40% - Accent6 11 7 15" xfId="46521"/>
    <cellStyle name="40% - Accent6 11 7 16" xfId="46522"/>
    <cellStyle name="40% - Accent6 11 7 2" xfId="46523"/>
    <cellStyle name="40% - Accent6 11 7 2 10" xfId="46524"/>
    <cellStyle name="40% - Accent6 11 7 2 11" xfId="46525"/>
    <cellStyle name="40% - Accent6 11 7 2 12" xfId="46526"/>
    <cellStyle name="40% - Accent6 11 7 2 13" xfId="46527"/>
    <cellStyle name="40% - Accent6 11 7 2 14" xfId="46528"/>
    <cellStyle name="40% - Accent6 11 7 2 15" xfId="46529"/>
    <cellStyle name="40% - Accent6 11 7 2 2" xfId="46530"/>
    <cellStyle name="40% - Accent6 11 7 2 2 2" xfId="46531"/>
    <cellStyle name="40% - Accent6 11 7 2 2 2 2" xfId="46532"/>
    <cellStyle name="40% - Accent6 11 7 2 2 3" xfId="46533"/>
    <cellStyle name="40% - Accent6 11 7 2 3" xfId="46534"/>
    <cellStyle name="40% - Accent6 11 7 2 3 2" xfId="46535"/>
    <cellStyle name="40% - Accent6 11 7 2 3 2 2" xfId="46536"/>
    <cellStyle name="40% - Accent6 11 7 2 3 3" xfId="46537"/>
    <cellStyle name="40% - Accent6 11 7 2 4" xfId="46538"/>
    <cellStyle name="40% - Accent6 11 7 2 4 2" xfId="46539"/>
    <cellStyle name="40% - Accent6 11 7 2 5" xfId="46540"/>
    <cellStyle name="40% - Accent6 11 7 2 6" xfId="46541"/>
    <cellStyle name="40% - Accent6 11 7 2 7" xfId="46542"/>
    <cellStyle name="40% - Accent6 11 7 2 8" xfId="46543"/>
    <cellStyle name="40% - Accent6 11 7 2 9" xfId="46544"/>
    <cellStyle name="40% - Accent6 11 7 2_PNF Disclosure Summary 063011" xfId="46545"/>
    <cellStyle name="40% - Accent6 11 7 3" xfId="46546"/>
    <cellStyle name="40% - Accent6 11 7 3 2" xfId="46547"/>
    <cellStyle name="40% - Accent6 11 7 3 2 2" xfId="46548"/>
    <cellStyle name="40% - Accent6 11 7 3 3" xfId="46549"/>
    <cellStyle name="40% - Accent6 11 7 4" xfId="46550"/>
    <cellStyle name="40% - Accent6 11 7 4 2" xfId="46551"/>
    <cellStyle name="40% - Accent6 11 7 4 2 2" xfId="46552"/>
    <cellStyle name="40% - Accent6 11 7 4 3" xfId="46553"/>
    <cellStyle name="40% - Accent6 11 7 5" xfId="46554"/>
    <cellStyle name="40% - Accent6 11 7 5 2" xfId="46555"/>
    <cellStyle name="40% - Accent6 11 7 6" xfId="46556"/>
    <cellStyle name="40% - Accent6 11 7 7" xfId="46557"/>
    <cellStyle name="40% - Accent6 11 7 8" xfId="46558"/>
    <cellStyle name="40% - Accent6 11 7 9" xfId="46559"/>
    <cellStyle name="40% - Accent6 11 7_PNF Disclosure Summary 063011" xfId="46560"/>
    <cellStyle name="40% - Accent6 11 8" xfId="46561"/>
    <cellStyle name="40% - Accent6 11 8 10" xfId="46562"/>
    <cellStyle name="40% - Accent6 11 8 11" xfId="46563"/>
    <cellStyle name="40% - Accent6 11 8 12" xfId="46564"/>
    <cellStyle name="40% - Accent6 11 8 13" xfId="46565"/>
    <cellStyle name="40% - Accent6 11 8 14" xfId="46566"/>
    <cellStyle name="40% - Accent6 11 8 15" xfId="46567"/>
    <cellStyle name="40% - Accent6 11 8 2" xfId="46568"/>
    <cellStyle name="40% - Accent6 11 8 2 2" xfId="46569"/>
    <cellStyle name="40% - Accent6 11 8 2 2 2" xfId="46570"/>
    <cellStyle name="40% - Accent6 11 8 2 3" xfId="46571"/>
    <cellStyle name="40% - Accent6 11 8 3" xfId="46572"/>
    <cellStyle name="40% - Accent6 11 8 3 2" xfId="46573"/>
    <cellStyle name="40% - Accent6 11 8 3 2 2" xfId="46574"/>
    <cellStyle name="40% - Accent6 11 8 3 3" xfId="46575"/>
    <cellStyle name="40% - Accent6 11 8 4" xfId="46576"/>
    <cellStyle name="40% - Accent6 11 8 4 2" xfId="46577"/>
    <cellStyle name="40% - Accent6 11 8 5" xfId="46578"/>
    <cellStyle name="40% - Accent6 11 8 6" xfId="46579"/>
    <cellStyle name="40% - Accent6 11 8 7" xfId="46580"/>
    <cellStyle name="40% - Accent6 11 8 8" xfId="46581"/>
    <cellStyle name="40% - Accent6 11 8 9" xfId="46582"/>
    <cellStyle name="40% - Accent6 11 8_PNF Disclosure Summary 063011" xfId="46583"/>
    <cellStyle name="40% - Accent6 11 9" xfId="46584"/>
    <cellStyle name="40% - Accent6 11 9 2" xfId="46585"/>
    <cellStyle name="40% - Accent6 11 9 2 2" xfId="46586"/>
    <cellStyle name="40% - Accent6 11 9 3" xfId="46587"/>
    <cellStyle name="40% - Accent6 11_PNF Disclosure Summary 063011" xfId="46588"/>
    <cellStyle name="40% - Accent6 12" xfId="46589"/>
    <cellStyle name="40% - Accent6 12 10" xfId="46590"/>
    <cellStyle name="40% - Accent6 12 10 2" xfId="46591"/>
    <cellStyle name="40% - Accent6 12 10 2 2" xfId="46592"/>
    <cellStyle name="40% - Accent6 12 10 3" xfId="46593"/>
    <cellStyle name="40% - Accent6 12 11" xfId="46594"/>
    <cellStyle name="40% - Accent6 12 11 2" xfId="46595"/>
    <cellStyle name="40% - Accent6 12 12" xfId="46596"/>
    <cellStyle name="40% - Accent6 12 13" xfId="46597"/>
    <cellStyle name="40% - Accent6 12 14" xfId="46598"/>
    <cellStyle name="40% - Accent6 12 15" xfId="46599"/>
    <cellStyle name="40% - Accent6 12 16" xfId="46600"/>
    <cellStyle name="40% - Accent6 12 17" xfId="46601"/>
    <cellStyle name="40% - Accent6 12 18" xfId="46602"/>
    <cellStyle name="40% - Accent6 12 19" xfId="46603"/>
    <cellStyle name="40% - Accent6 12 2" xfId="46604"/>
    <cellStyle name="40% - Accent6 12 2 10" xfId="46605"/>
    <cellStyle name="40% - Accent6 12 2 11" xfId="46606"/>
    <cellStyle name="40% - Accent6 12 2 12" xfId="46607"/>
    <cellStyle name="40% - Accent6 12 2 13" xfId="46608"/>
    <cellStyle name="40% - Accent6 12 2 14" xfId="46609"/>
    <cellStyle name="40% - Accent6 12 2 15" xfId="46610"/>
    <cellStyle name="40% - Accent6 12 2 16" xfId="46611"/>
    <cellStyle name="40% - Accent6 12 2 2" xfId="46612"/>
    <cellStyle name="40% - Accent6 12 2 2 10" xfId="46613"/>
    <cellStyle name="40% - Accent6 12 2 2 11" xfId="46614"/>
    <cellStyle name="40% - Accent6 12 2 2 12" xfId="46615"/>
    <cellStyle name="40% - Accent6 12 2 2 13" xfId="46616"/>
    <cellStyle name="40% - Accent6 12 2 2 14" xfId="46617"/>
    <cellStyle name="40% - Accent6 12 2 2 15" xfId="46618"/>
    <cellStyle name="40% - Accent6 12 2 2 2" xfId="46619"/>
    <cellStyle name="40% - Accent6 12 2 2 2 2" xfId="46620"/>
    <cellStyle name="40% - Accent6 12 2 2 2 2 2" xfId="46621"/>
    <cellStyle name="40% - Accent6 12 2 2 2 3" xfId="46622"/>
    <cellStyle name="40% - Accent6 12 2 2 3" xfId="46623"/>
    <cellStyle name="40% - Accent6 12 2 2 3 2" xfId="46624"/>
    <cellStyle name="40% - Accent6 12 2 2 3 2 2" xfId="46625"/>
    <cellStyle name="40% - Accent6 12 2 2 3 3" xfId="46626"/>
    <cellStyle name="40% - Accent6 12 2 2 4" xfId="46627"/>
    <cellStyle name="40% - Accent6 12 2 2 4 2" xfId="46628"/>
    <cellStyle name="40% - Accent6 12 2 2 5" xfId="46629"/>
    <cellStyle name="40% - Accent6 12 2 2 6" xfId="46630"/>
    <cellStyle name="40% - Accent6 12 2 2 7" xfId="46631"/>
    <cellStyle name="40% - Accent6 12 2 2 8" xfId="46632"/>
    <cellStyle name="40% - Accent6 12 2 2 9" xfId="46633"/>
    <cellStyle name="40% - Accent6 12 2 2_PNF Disclosure Summary 063011" xfId="46634"/>
    <cellStyle name="40% - Accent6 12 2 3" xfId="46635"/>
    <cellStyle name="40% - Accent6 12 2 3 2" xfId="46636"/>
    <cellStyle name="40% - Accent6 12 2 3 2 2" xfId="46637"/>
    <cellStyle name="40% - Accent6 12 2 3 3" xfId="46638"/>
    <cellStyle name="40% - Accent6 12 2 4" xfId="46639"/>
    <cellStyle name="40% - Accent6 12 2 4 2" xfId="46640"/>
    <cellStyle name="40% - Accent6 12 2 4 2 2" xfId="46641"/>
    <cellStyle name="40% - Accent6 12 2 4 3" xfId="46642"/>
    <cellStyle name="40% - Accent6 12 2 5" xfId="46643"/>
    <cellStyle name="40% - Accent6 12 2 5 2" xfId="46644"/>
    <cellStyle name="40% - Accent6 12 2 6" xfId="46645"/>
    <cellStyle name="40% - Accent6 12 2 7" xfId="46646"/>
    <cellStyle name="40% - Accent6 12 2 8" xfId="46647"/>
    <cellStyle name="40% - Accent6 12 2 9" xfId="46648"/>
    <cellStyle name="40% - Accent6 12 2_PNF Disclosure Summary 063011" xfId="46649"/>
    <cellStyle name="40% - Accent6 12 20" xfId="46650"/>
    <cellStyle name="40% - Accent6 12 21" xfId="46651"/>
    <cellStyle name="40% - Accent6 12 22" xfId="46652"/>
    <cellStyle name="40% - Accent6 12 3" xfId="46653"/>
    <cellStyle name="40% - Accent6 12 3 10" xfId="46654"/>
    <cellStyle name="40% - Accent6 12 3 11" xfId="46655"/>
    <cellStyle name="40% - Accent6 12 3 12" xfId="46656"/>
    <cellStyle name="40% - Accent6 12 3 13" xfId="46657"/>
    <cellStyle name="40% - Accent6 12 3 14" xfId="46658"/>
    <cellStyle name="40% - Accent6 12 3 15" xfId="46659"/>
    <cellStyle name="40% - Accent6 12 3 16" xfId="46660"/>
    <cellStyle name="40% - Accent6 12 3 2" xfId="46661"/>
    <cellStyle name="40% - Accent6 12 3 2 10" xfId="46662"/>
    <cellStyle name="40% - Accent6 12 3 2 11" xfId="46663"/>
    <cellStyle name="40% - Accent6 12 3 2 12" xfId="46664"/>
    <cellStyle name="40% - Accent6 12 3 2 13" xfId="46665"/>
    <cellStyle name="40% - Accent6 12 3 2 14" xfId="46666"/>
    <cellStyle name="40% - Accent6 12 3 2 15" xfId="46667"/>
    <cellStyle name="40% - Accent6 12 3 2 2" xfId="46668"/>
    <cellStyle name="40% - Accent6 12 3 2 2 2" xfId="46669"/>
    <cellStyle name="40% - Accent6 12 3 2 2 2 2" xfId="46670"/>
    <cellStyle name="40% - Accent6 12 3 2 2 3" xfId="46671"/>
    <cellStyle name="40% - Accent6 12 3 2 3" xfId="46672"/>
    <cellStyle name="40% - Accent6 12 3 2 3 2" xfId="46673"/>
    <cellStyle name="40% - Accent6 12 3 2 3 2 2" xfId="46674"/>
    <cellStyle name="40% - Accent6 12 3 2 3 3" xfId="46675"/>
    <cellStyle name="40% - Accent6 12 3 2 4" xfId="46676"/>
    <cellStyle name="40% - Accent6 12 3 2 4 2" xfId="46677"/>
    <cellStyle name="40% - Accent6 12 3 2 5" xfId="46678"/>
    <cellStyle name="40% - Accent6 12 3 2 6" xfId="46679"/>
    <cellStyle name="40% - Accent6 12 3 2 7" xfId="46680"/>
    <cellStyle name="40% - Accent6 12 3 2 8" xfId="46681"/>
    <cellStyle name="40% - Accent6 12 3 2 9" xfId="46682"/>
    <cellStyle name="40% - Accent6 12 3 2_PNF Disclosure Summary 063011" xfId="46683"/>
    <cellStyle name="40% - Accent6 12 3 3" xfId="46684"/>
    <cellStyle name="40% - Accent6 12 3 3 2" xfId="46685"/>
    <cellStyle name="40% - Accent6 12 3 3 2 2" xfId="46686"/>
    <cellStyle name="40% - Accent6 12 3 3 3" xfId="46687"/>
    <cellStyle name="40% - Accent6 12 3 4" xfId="46688"/>
    <cellStyle name="40% - Accent6 12 3 4 2" xfId="46689"/>
    <cellStyle name="40% - Accent6 12 3 4 2 2" xfId="46690"/>
    <cellStyle name="40% - Accent6 12 3 4 3" xfId="46691"/>
    <cellStyle name="40% - Accent6 12 3 5" xfId="46692"/>
    <cellStyle name="40% - Accent6 12 3 5 2" xfId="46693"/>
    <cellStyle name="40% - Accent6 12 3 6" xfId="46694"/>
    <cellStyle name="40% - Accent6 12 3 7" xfId="46695"/>
    <cellStyle name="40% - Accent6 12 3 8" xfId="46696"/>
    <cellStyle name="40% - Accent6 12 3 9" xfId="46697"/>
    <cellStyle name="40% - Accent6 12 3_PNF Disclosure Summary 063011" xfId="46698"/>
    <cellStyle name="40% - Accent6 12 4" xfId="46699"/>
    <cellStyle name="40% - Accent6 12 4 10" xfId="46700"/>
    <cellStyle name="40% - Accent6 12 4 11" xfId="46701"/>
    <cellStyle name="40% - Accent6 12 4 12" xfId="46702"/>
    <cellStyle name="40% - Accent6 12 4 13" xfId="46703"/>
    <cellStyle name="40% - Accent6 12 4 14" xfId="46704"/>
    <cellStyle name="40% - Accent6 12 4 15" xfId="46705"/>
    <cellStyle name="40% - Accent6 12 4 16" xfId="46706"/>
    <cellStyle name="40% - Accent6 12 4 2" xfId="46707"/>
    <cellStyle name="40% - Accent6 12 4 2 10" xfId="46708"/>
    <cellStyle name="40% - Accent6 12 4 2 11" xfId="46709"/>
    <cellStyle name="40% - Accent6 12 4 2 12" xfId="46710"/>
    <cellStyle name="40% - Accent6 12 4 2 13" xfId="46711"/>
    <cellStyle name="40% - Accent6 12 4 2 14" xfId="46712"/>
    <cellStyle name="40% - Accent6 12 4 2 15" xfId="46713"/>
    <cellStyle name="40% - Accent6 12 4 2 2" xfId="46714"/>
    <cellStyle name="40% - Accent6 12 4 2 2 2" xfId="46715"/>
    <cellStyle name="40% - Accent6 12 4 2 2 2 2" xfId="46716"/>
    <cellStyle name="40% - Accent6 12 4 2 2 3" xfId="46717"/>
    <cellStyle name="40% - Accent6 12 4 2 3" xfId="46718"/>
    <cellStyle name="40% - Accent6 12 4 2 3 2" xfId="46719"/>
    <cellStyle name="40% - Accent6 12 4 2 3 2 2" xfId="46720"/>
    <cellStyle name="40% - Accent6 12 4 2 3 3" xfId="46721"/>
    <cellStyle name="40% - Accent6 12 4 2 4" xfId="46722"/>
    <cellStyle name="40% - Accent6 12 4 2 4 2" xfId="46723"/>
    <cellStyle name="40% - Accent6 12 4 2 5" xfId="46724"/>
    <cellStyle name="40% - Accent6 12 4 2 6" xfId="46725"/>
    <cellStyle name="40% - Accent6 12 4 2 7" xfId="46726"/>
    <cellStyle name="40% - Accent6 12 4 2 8" xfId="46727"/>
    <cellStyle name="40% - Accent6 12 4 2 9" xfId="46728"/>
    <cellStyle name="40% - Accent6 12 4 2_PNF Disclosure Summary 063011" xfId="46729"/>
    <cellStyle name="40% - Accent6 12 4 3" xfId="46730"/>
    <cellStyle name="40% - Accent6 12 4 3 2" xfId="46731"/>
    <cellStyle name="40% - Accent6 12 4 3 2 2" xfId="46732"/>
    <cellStyle name="40% - Accent6 12 4 3 3" xfId="46733"/>
    <cellStyle name="40% - Accent6 12 4 4" xfId="46734"/>
    <cellStyle name="40% - Accent6 12 4 4 2" xfId="46735"/>
    <cellStyle name="40% - Accent6 12 4 4 2 2" xfId="46736"/>
    <cellStyle name="40% - Accent6 12 4 4 3" xfId="46737"/>
    <cellStyle name="40% - Accent6 12 4 5" xfId="46738"/>
    <cellStyle name="40% - Accent6 12 4 5 2" xfId="46739"/>
    <cellStyle name="40% - Accent6 12 4 6" xfId="46740"/>
    <cellStyle name="40% - Accent6 12 4 7" xfId="46741"/>
    <cellStyle name="40% - Accent6 12 4 8" xfId="46742"/>
    <cellStyle name="40% - Accent6 12 4 9" xfId="46743"/>
    <cellStyle name="40% - Accent6 12 4_PNF Disclosure Summary 063011" xfId="46744"/>
    <cellStyle name="40% - Accent6 12 5" xfId="46745"/>
    <cellStyle name="40% - Accent6 12 5 10" xfId="46746"/>
    <cellStyle name="40% - Accent6 12 5 11" xfId="46747"/>
    <cellStyle name="40% - Accent6 12 5 12" xfId="46748"/>
    <cellStyle name="40% - Accent6 12 5 13" xfId="46749"/>
    <cellStyle name="40% - Accent6 12 5 14" xfId="46750"/>
    <cellStyle name="40% - Accent6 12 5 15" xfId="46751"/>
    <cellStyle name="40% - Accent6 12 5 16" xfId="46752"/>
    <cellStyle name="40% - Accent6 12 5 2" xfId="46753"/>
    <cellStyle name="40% - Accent6 12 5 2 10" xfId="46754"/>
    <cellStyle name="40% - Accent6 12 5 2 11" xfId="46755"/>
    <cellStyle name="40% - Accent6 12 5 2 12" xfId="46756"/>
    <cellStyle name="40% - Accent6 12 5 2 13" xfId="46757"/>
    <cellStyle name="40% - Accent6 12 5 2 14" xfId="46758"/>
    <cellStyle name="40% - Accent6 12 5 2 15" xfId="46759"/>
    <cellStyle name="40% - Accent6 12 5 2 2" xfId="46760"/>
    <cellStyle name="40% - Accent6 12 5 2 2 2" xfId="46761"/>
    <cellStyle name="40% - Accent6 12 5 2 2 2 2" xfId="46762"/>
    <cellStyle name="40% - Accent6 12 5 2 2 3" xfId="46763"/>
    <cellStyle name="40% - Accent6 12 5 2 3" xfId="46764"/>
    <cellStyle name="40% - Accent6 12 5 2 3 2" xfId="46765"/>
    <cellStyle name="40% - Accent6 12 5 2 3 2 2" xfId="46766"/>
    <cellStyle name="40% - Accent6 12 5 2 3 3" xfId="46767"/>
    <cellStyle name="40% - Accent6 12 5 2 4" xfId="46768"/>
    <cellStyle name="40% - Accent6 12 5 2 4 2" xfId="46769"/>
    <cellStyle name="40% - Accent6 12 5 2 5" xfId="46770"/>
    <cellStyle name="40% - Accent6 12 5 2 6" xfId="46771"/>
    <cellStyle name="40% - Accent6 12 5 2 7" xfId="46772"/>
    <cellStyle name="40% - Accent6 12 5 2 8" xfId="46773"/>
    <cellStyle name="40% - Accent6 12 5 2 9" xfId="46774"/>
    <cellStyle name="40% - Accent6 12 5 2_PNF Disclosure Summary 063011" xfId="46775"/>
    <cellStyle name="40% - Accent6 12 5 3" xfId="46776"/>
    <cellStyle name="40% - Accent6 12 5 3 2" xfId="46777"/>
    <cellStyle name="40% - Accent6 12 5 3 2 2" xfId="46778"/>
    <cellStyle name="40% - Accent6 12 5 3 3" xfId="46779"/>
    <cellStyle name="40% - Accent6 12 5 4" xfId="46780"/>
    <cellStyle name="40% - Accent6 12 5 4 2" xfId="46781"/>
    <cellStyle name="40% - Accent6 12 5 4 2 2" xfId="46782"/>
    <cellStyle name="40% - Accent6 12 5 4 3" xfId="46783"/>
    <cellStyle name="40% - Accent6 12 5 5" xfId="46784"/>
    <cellStyle name="40% - Accent6 12 5 5 2" xfId="46785"/>
    <cellStyle name="40% - Accent6 12 5 6" xfId="46786"/>
    <cellStyle name="40% - Accent6 12 5 7" xfId="46787"/>
    <cellStyle name="40% - Accent6 12 5 8" xfId="46788"/>
    <cellStyle name="40% - Accent6 12 5 9" xfId="46789"/>
    <cellStyle name="40% - Accent6 12 5_PNF Disclosure Summary 063011" xfId="46790"/>
    <cellStyle name="40% - Accent6 12 6" xfId="46791"/>
    <cellStyle name="40% - Accent6 12 6 10" xfId="46792"/>
    <cellStyle name="40% - Accent6 12 6 11" xfId="46793"/>
    <cellStyle name="40% - Accent6 12 6 12" xfId="46794"/>
    <cellStyle name="40% - Accent6 12 6 13" xfId="46795"/>
    <cellStyle name="40% - Accent6 12 6 14" xfId="46796"/>
    <cellStyle name="40% - Accent6 12 6 15" xfId="46797"/>
    <cellStyle name="40% - Accent6 12 6 16" xfId="46798"/>
    <cellStyle name="40% - Accent6 12 6 2" xfId="46799"/>
    <cellStyle name="40% - Accent6 12 6 2 10" xfId="46800"/>
    <cellStyle name="40% - Accent6 12 6 2 11" xfId="46801"/>
    <cellStyle name="40% - Accent6 12 6 2 12" xfId="46802"/>
    <cellStyle name="40% - Accent6 12 6 2 13" xfId="46803"/>
    <cellStyle name="40% - Accent6 12 6 2 14" xfId="46804"/>
    <cellStyle name="40% - Accent6 12 6 2 15" xfId="46805"/>
    <cellStyle name="40% - Accent6 12 6 2 2" xfId="46806"/>
    <cellStyle name="40% - Accent6 12 6 2 2 2" xfId="46807"/>
    <cellStyle name="40% - Accent6 12 6 2 2 2 2" xfId="46808"/>
    <cellStyle name="40% - Accent6 12 6 2 2 3" xfId="46809"/>
    <cellStyle name="40% - Accent6 12 6 2 3" xfId="46810"/>
    <cellStyle name="40% - Accent6 12 6 2 3 2" xfId="46811"/>
    <cellStyle name="40% - Accent6 12 6 2 3 2 2" xfId="46812"/>
    <cellStyle name="40% - Accent6 12 6 2 3 3" xfId="46813"/>
    <cellStyle name="40% - Accent6 12 6 2 4" xfId="46814"/>
    <cellStyle name="40% - Accent6 12 6 2 4 2" xfId="46815"/>
    <cellStyle name="40% - Accent6 12 6 2 5" xfId="46816"/>
    <cellStyle name="40% - Accent6 12 6 2 6" xfId="46817"/>
    <cellStyle name="40% - Accent6 12 6 2 7" xfId="46818"/>
    <cellStyle name="40% - Accent6 12 6 2 8" xfId="46819"/>
    <cellStyle name="40% - Accent6 12 6 2 9" xfId="46820"/>
    <cellStyle name="40% - Accent6 12 6 2_PNF Disclosure Summary 063011" xfId="46821"/>
    <cellStyle name="40% - Accent6 12 6 3" xfId="46822"/>
    <cellStyle name="40% - Accent6 12 6 3 2" xfId="46823"/>
    <cellStyle name="40% - Accent6 12 6 3 2 2" xfId="46824"/>
    <cellStyle name="40% - Accent6 12 6 3 3" xfId="46825"/>
    <cellStyle name="40% - Accent6 12 6 4" xfId="46826"/>
    <cellStyle name="40% - Accent6 12 6 4 2" xfId="46827"/>
    <cellStyle name="40% - Accent6 12 6 4 2 2" xfId="46828"/>
    <cellStyle name="40% - Accent6 12 6 4 3" xfId="46829"/>
    <cellStyle name="40% - Accent6 12 6 5" xfId="46830"/>
    <cellStyle name="40% - Accent6 12 6 5 2" xfId="46831"/>
    <cellStyle name="40% - Accent6 12 6 6" xfId="46832"/>
    <cellStyle name="40% - Accent6 12 6 7" xfId="46833"/>
    <cellStyle name="40% - Accent6 12 6 8" xfId="46834"/>
    <cellStyle name="40% - Accent6 12 6 9" xfId="46835"/>
    <cellStyle name="40% - Accent6 12 6_PNF Disclosure Summary 063011" xfId="46836"/>
    <cellStyle name="40% - Accent6 12 7" xfId="46837"/>
    <cellStyle name="40% - Accent6 12 7 10" xfId="46838"/>
    <cellStyle name="40% - Accent6 12 7 11" xfId="46839"/>
    <cellStyle name="40% - Accent6 12 7 12" xfId="46840"/>
    <cellStyle name="40% - Accent6 12 7 13" xfId="46841"/>
    <cellStyle name="40% - Accent6 12 7 14" xfId="46842"/>
    <cellStyle name="40% - Accent6 12 7 15" xfId="46843"/>
    <cellStyle name="40% - Accent6 12 7 16" xfId="46844"/>
    <cellStyle name="40% - Accent6 12 7 2" xfId="46845"/>
    <cellStyle name="40% - Accent6 12 7 2 10" xfId="46846"/>
    <cellStyle name="40% - Accent6 12 7 2 11" xfId="46847"/>
    <cellStyle name="40% - Accent6 12 7 2 12" xfId="46848"/>
    <cellStyle name="40% - Accent6 12 7 2 13" xfId="46849"/>
    <cellStyle name="40% - Accent6 12 7 2 14" xfId="46850"/>
    <cellStyle name="40% - Accent6 12 7 2 15" xfId="46851"/>
    <cellStyle name="40% - Accent6 12 7 2 2" xfId="46852"/>
    <cellStyle name="40% - Accent6 12 7 2 2 2" xfId="46853"/>
    <cellStyle name="40% - Accent6 12 7 2 2 2 2" xfId="46854"/>
    <cellStyle name="40% - Accent6 12 7 2 2 3" xfId="46855"/>
    <cellStyle name="40% - Accent6 12 7 2 3" xfId="46856"/>
    <cellStyle name="40% - Accent6 12 7 2 3 2" xfId="46857"/>
    <cellStyle name="40% - Accent6 12 7 2 3 2 2" xfId="46858"/>
    <cellStyle name="40% - Accent6 12 7 2 3 3" xfId="46859"/>
    <cellStyle name="40% - Accent6 12 7 2 4" xfId="46860"/>
    <cellStyle name="40% - Accent6 12 7 2 4 2" xfId="46861"/>
    <cellStyle name="40% - Accent6 12 7 2 5" xfId="46862"/>
    <cellStyle name="40% - Accent6 12 7 2 6" xfId="46863"/>
    <cellStyle name="40% - Accent6 12 7 2 7" xfId="46864"/>
    <cellStyle name="40% - Accent6 12 7 2 8" xfId="46865"/>
    <cellStyle name="40% - Accent6 12 7 2 9" xfId="46866"/>
    <cellStyle name="40% - Accent6 12 7 2_PNF Disclosure Summary 063011" xfId="46867"/>
    <cellStyle name="40% - Accent6 12 7 3" xfId="46868"/>
    <cellStyle name="40% - Accent6 12 7 3 2" xfId="46869"/>
    <cellStyle name="40% - Accent6 12 7 3 2 2" xfId="46870"/>
    <cellStyle name="40% - Accent6 12 7 3 3" xfId="46871"/>
    <cellStyle name="40% - Accent6 12 7 4" xfId="46872"/>
    <cellStyle name="40% - Accent6 12 7 4 2" xfId="46873"/>
    <cellStyle name="40% - Accent6 12 7 4 2 2" xfId="46874"/>
    <cellStyle name="40% - Accent6 12 7 4 3" xfId="46875"/>
    <cellStyle name="40% - Accent6 12 7 5" xfId="46876"/>
    <cellStyle name="40% - Accent6 12 7 5 2" xfId="46877"/>
    <cellStyle name="40% - Accent6 12 7 6" xfId="46878"/>
    <cellStyle name="40% - Accent6 12 7 7" xfId="46879"/>
    <cellStyle name="40% - Accent6 12 7 8" xfId="46880"/>
    <cellStyle name="40% - Accent6 12 7 9" xfId="46881"/>
    <cellStyle name="40% - Accent6 12 7_PNF Disclosure Summary 063011" xfId="46882"/>
    <cellStyle name="40% - Accent6 12 8" xfId="46883"/>
    <cellStyle name="40% - Accent6 12 8 10" xfId="46884"/>
    <cellStyle name="40% - Accent6 12 8 11" xfId="46885"/>
    <cellStyle name="40% - Accent6 12 8 12" xfId="46886"/>
    <cellStyle name="40% - Accent6 12 8 13" xfId="46887"/>
    <cellStyle name="40% - Accent6 12 8 14" xfId="46888"/>
    <cellStyle name="40% - Accent6 12 8 15" xfId="46889"/>
    <cellStyle name="40% - Accent6 12 8 2" xfId="46890"/>
    <cellStyle name="40% - Accent6 12 8 2 2" xfId="46891"/>
    <cellStyle name="40% - Accent6 12 8 2 2 2" xfId="46892"/>
    <cellStyle name="40% - Accent6 12 8 2 3" xfId="46893"/>
    <cellStyle name="40% - Accent6 12 8 3" xfId="46894"/>
    <cellStyle name="40% - Accent6 12 8 3 2" xfId="46895"/>
    <cellStyle name="40% - Accent6 12 8 3 2 2" xfId="46896"/>
    <cellStyle name="40% - Accent6 12 8 3 3" xfId="46897"/>
    <cellStyle name="40% - Accent6 12 8 4" xfId="46898"/>
    <cellStyle name="40% - Accent6 12 8 4 2" xfId="46899"/>
    <cellStyle name="40% - Accent6 12 8 5" xfId="46900"/>
    <cellStyle name="40% - Accent6 12 8 6" xfId="46901"/>
    <cellStyle name="40% - Accent6 12 8 7" xfId="46902"/>
    <cellStyle name="40% - Accent6 12 8 8" xfId="46903"/>
    <cellStyle name="40% - Accent6 12 8 9" xfId="46904"/>
    <cellStyle name="40% - Accent6 12 8_PNF Disclosure Summary 063011" xfId="46905"/>
    <cellStyle name="40% - Accent6 12 9" xfId="46906"/>
    <cellStyle name="40% - Accent6 12 9 2" xfId="46907"/>
    <cellStyle name="40% - Accent6 12 9 2 2" xfId="46908"/>
    <cellStyle name="40% - Accent6 12 9 3" xfId="46909"/>
    <cellStyle name="40% - Accent6 12_PNF Disclosure Summary 063011" xfId="46910"/>
    <cellStyle name="40% - Accent6 13" xfId="46911"/>
    <cellStyle name="40% - Accent6 13 10" xfId="46912"/>
    <cellStyle name="40% - Accent6 13 10 2" xfId="46913"/>
    <cellStyle name="40% - Accent6 13 10 2 2" xfId="46914"/>
    <cellStyle name="40% - Accent6 13 10 3" xfId="46915"/>
    <cellStyle name="40% - Accent6 13 11" xfId="46916"/>
    <cellStyle name="40% - Accent6 13 11 2" xfId="46917"/>
    <cellStyle name="40% - Accent6 13 12" xfId="46918"/>
    <cellStyle name="40% - Accent6 13 13" xfId="46919"/>
    <cellStyle name="40% - Accent6 13 14" xfId="46920"/>
    <cellStyle name="40% - Accent6 13 15" xfId="46921"/>
    <cellStyle name="40% - Accent6 13 16" xfId="46922"/>
    <cellStyle name="40% - Accent6 13 17" xfId="46923"/>
    <cellStyle name="40% - Accent6 13 18" xfId="46924"/>
    <cellStyle name="40% - Accent6 13 19" xfId="46925"/>
    <cellStyle name="40% - Accent6 13 2" xfId="46926"/>
    <cellStyle name="40% - Accent6 13 2 10" xfId="46927"/>
    <cellStyle name="40% - Accent6 13 2 11" xfId="46928"/>
    <cellStyle name="40% - Accent6 13 2 12" xfId="46929"/>
    <cellStyle name="40% - Accent6 13 2 13" xfId="46930"/>
    <cellStyle name="40% - Accent6 13 2 14" xfId="46931"/>
    <cellStyle name="40% - Accent6 13 2 15" xfId="46932"/>
    <cellStyle name="40% - Accent6 13 2 16" xfId="46933"/>
    <cellStyle name="40% - Accent6 13 2 2" xfId="46934"/>
    <cellStyle name="40% - Accent6 13 2 2 10" xfId="46935"/>
    <cellStyle name="40% - Accent6 13 2 2 11" xfId="46936"/>
    <cellStyle name="40% - Accent6 13 2 2 12" xfId="46937"/>
    <cellStyle name="40% - Accent6 13 2 2 13" xfId="46938"/>
    <cellStyle name="40% - Accent6 13 2 2 14" xfId="46939"/>
    <cellStyle name="40% - Accent6 13 2 2 15" xfId="46940"/>
    <cellStyle name="40% - Accent6 13 2 2 2" xfId="46941"/>
    <cellStyle name="40% - Accent6 13 2 2 2 2" xfId="46942"/>
    <cellStyle name="40% - Accent6 13 2 2 2 2 2" xfId="46943"/>
    <cellStyle name="40% - Accent6 13 2 2 2 3" xfId="46944"/>
    <cellStyle name="40% - Accent6 13 2 2 3" xfId="46945"/>
    <cellStyle name="40% - Accent6 13 2 2 3 2" xfId="46946"/>
    <cellStyle name="40% - Accent6 13 2 2 3 2 2" xfId="46947"/>
    <cellStyle name="40% - Accent6 13 2 2 3 3" xfId="46948"/>
    <cellStyle name="40% - Accent6 13 2 2 4" xfId="46949"/>
    <cellStyle name="40% - Accent6 13 2 2 4 2" xfId="46950"/>
    <cellStyle name="40% - Accent6 13 2 2 5" xfId="46951"/>
    <cellStyle name="40% - Accent6 13 2 2 6" xfId="46952"/>
    <cellStyle name="40% - Accent6 13 2 2 7" xfId="46953"/>
    <cellStyle name="40% - Accent6 13 2 2 8" xfId="46954"/>
    <cellStyle name="40% - Accent6 13 2 2 9" xfId="46955"/>
    <cellStyle name="40% - Accent6 13 2 2_PNF Disclosure Summary 063011" xfId="46956"/>
    <cellStyle name="40% - Accent6 13 2 3" xfId="46957"/>
    <cellStyle name="40% - Accent6 13 2 3 2" xfId="46958"/>
    <cellStyle name="40% - Accent6 13 2 3 2 2" xfId="46959"/>
    <cellStyle name="40% - Accent6 13 2 3 3" xfId="46960"/>
    <cellStyle name="40% - Accent6 13 2 4" xfId="46961"/>
    <cellStyle name="40% - Accent6 13 2 4 2" xfId="46962"/>
    <cellStyle name="40% - Accent6 13 2 4 2 2" xfId="46963"/>
    <cellStyle name="40% - Accent6 13 2 4 3" xfId="46964"/>
    <cellStyle name="40% - Accent6 13 2 5" xfId="46965"/>
    <cellStyle name="40% - Accent6 13 2 5 2" xfId="46966"/>
    <cellStyle name="40% - Accent6 13 2 6" xfId="46967"/>
    <cellStyle name="40% - Accent6 13 2 7" xfId="46968"/>
    <cellStyle name="40% - Accent6 13 2 8" xfId="46969"/>
    <cellStyle name="40% - Accent6 13 2 9" xfId="46970"/>
    <cellStyle name="40% - Accent6 13 2_PNF Disclosure Summary 063011" xfId="46971"/>
    <cellStyle name="40% - Accent6 13 20" xfId="46972"/>
    <cellStyle name="40% - Accent6 13 21" xfId="46973"/>
    <cellStyle name="40% - Accent6 13 22" xfId="46974"/>
    <cellStyle name="40% - Accent6 13 3" xfId="46975"/>
    <cellStyle name="40% - Accent6 13 3 10" xfId="46976"/>
    <cellStyle name="40% - Accent6 13 3 11" xfId="46977"/>
    <cellStyle name="40% - Accent6 13 3 12" xfId="46978"/>
    <cellStyle name="40% - Accent6 13 3 13" xfId="46979"/>
    <cellStyle name="40% - Accent6 13 3 14" xfId="46980"/>
    <cellStyle name="40% - Accent6 13 3 15" xfId="46981"/>
    <cellStyle name="40% - Accent6 13 3 16" xfId="46982"/>
    <cellStyle name="40% - Accent6 13 3 2" xfId="46983"/>
    <cellStyle name="40% - Accent6 13 3 2 10" xfId="46984"/>
    <cellStyle name="40% - Accent6 13 3 2 11" xfId="46985"/>
    <cellStyle name="40% - Accent6 13 3 2 12" xfId="46986"/>
    <cellStyle name="40% - Accent6 13 3 2 13" xfId="46987"/>
    <cellStyle name="40% - Accent6 13 3 2 14" xfId="46988"/>
    <cellStyle name="40% - Accent6 13 3 2 15" xfId="46989"/>
    <cellStyle name="40% - Accent6 13 3 2 2" xfId="46990"/>
    <cellStyle name="40% - Accent6 13 3 2 2 2" xfId="46991"/>
    <cellStyle name="40% - Accent6 13 3 2 2 2 2" xfId="46992"/>
    <cellStyle name="40% - Accent6 13 3 2 2 3" xfId="46993"/>
    <cellStyle name="40% - Accent6 13 3 2 3" xfId="46994"/>
    <cellStyle name="40% - Accent6 13 3 2 3 2" xfId="46995"/>
    <cellStyle name="40% - Accent6 13 3 2 3 2 2" xfId="46996"/>
    <cellStyle name="40% - Accent6 13 3 2 3 3" xfId="46997"/>
    <cellStyle name="40% - Accent6 13 3 2 4" xfId="46998"/>
    <cellStyle name="40% - Accent6 13 3 2 4 2" xfId="46999"/>
    <cellStyle name="40% - Accent6 13 3 2 5" xfId="47000"/>
    <cellStyle name="40% - Accent6 13 3 2 6" xfId="47001"/>
    <cellStyle name="40% - Accent6 13 3 2 7" xfId="47002"/>
    <cellStyle name="40% - Accent6 13 3 2 8" xfId="47003"/>
    <cellStyle name="40% - Accent6 13 3 2 9" xfId="47004"/>
    <cellStyle name="40% - Accent6 13 3 2_PNF Disclosure Summary 063011" xfId="47005"/>
    <cellStyle name="40% - Accent6 13 3 3" xfId="47006"/>
    <cellStyle name="40% - Accent6 13 3 3 2" xfId="47007"/>
    <cellStyle name="40% - Accent6 13 3 3 2 2" xfId="47008"/>
    <cellStyle name="40% - Accent6 13 3 3 3" xfId="47009"/>
    <cellStyle name="40% - Accent6 13 3 4" xfId="47010"/>
    <cellStyle name="40% - Accent6 13 3 4 2" xfId="47011"/>
    <cellStyle name="40% - Accent6 13 3 4 2 2" xfId="47012"/>
    <cellStyle name="40% - Accent6 13 3 4 3" xfId="47013"/>
    <cellStyle name="40% - Accent6 13 3 5" xfId="47014"/>
    <cellStyle name="40% - Accent6 13 3 5 2" xfId="47015"/>
    <cellStyle name="40% - Accent6 13 3 6" xfId="47016"/>
    <cellStyle name="40% - Accent6 13 3 7" xfId="47017"/>
    <cellStyle name="40% - Accent6 13 3 8" xfId="47018"/>
    <cellStyle name="40% - Accent6 13 3 9" xfId="47019"/>
    <cellStyle name="40% - Accent6 13 3_PNF Disclosure Summary 063011" xfId="47020"/>
    <cellStyle name="40% - Accent6 13 4" xfId="47021"/>
    <cellStyle name="40% - Accent6 13 4 10" xfId="47022"/>
    <cellStyle name="40% - Accent6 13 4 11" xfId="47023"/>
    <cellStyle name="40% - Accent6 13 4 12" xfId="47024"/>
    <cellStyle name="40% - Accent6 13 4 13" xfId="47025"/>
    <cellStyle name="40% - Accent6 13 4 14" xfId="47026"/>
    <cellStyle name="40% - Accent6 13 4 15" xfId="47027"/>
    <cellStyle name="40% - Accent6 13 4 16" xfId="47028"/>
    <cellStyle name="40% - Accent6 13 4 2" xfId="47029"/>
    <cellStyle name="40% - Accent6 13 4 2 10" xfId="47030"/>
    <cellStyle name="40% - Accent6 13 4 2 11" xfId="47031"/>
    <cellStyle name="40% - Accent6 13 4 2 12" xfId="47032"/>
    <cellStyle name="40% - Accent6 13 4 2 13" xfId="47033"/>
    <cellStyle name="40% - Accent6 13 4 2 14" xfId="47034"/>
    <cellStyle name="40% - Accent6 13 4 2 15" xfId="47035"/>
    <cellStyle name="40% - Accent6 13 4 2 2" xfId="47036"/>
    <cellStyle name="40% - Accent6 13 4 2 2 2" xfId="47037"/>
    <cellStyle name="40% - Accent6 13 4 2 2 2 2" xfId="47038"/>
    <cellStyle name="40% - Accent6 13 4 2 2 3" xfId="47039"/>
    <cellStyle name="40% - Accent6 13 4 2 3" xfId="47040"/>
    <cellStyle name="40% - Accent6 13 4 2 3 2" xfId="47041"/>
    <cellStyle name="40% - Accent6 13 4 2 3 2 2" xfId="47042"/>
    <cellStyle name="40% - Accent6 13 4 2 3 3" xfId="47043"/>
    <cellStyle name="40% - Accent6 13 4 2 4" xfId="47044"/>
    <cellStyle name="40% - Accent6 13 4 2 4 2" xfId="47045"/>
    <cellStyle name="40% - Accent6 13 4 2 5" xfId="47046"/>
    <cellStyle name="40% - Accent6 13 4 2 6" xfId="47047"/>
    <cellStyle name="40% - Accent6 13 4 2 7" xfId="47048"/>
    <cellStyle name="40% - Accent6 13 4 2 8" xfId="47049"/>
    <cellStyle name="40% - Accent6 13 4 2 9" xfId="47050"/>
    <cellStyle name="40% - Accent6 13 4 2_PNF Disclosure Summary 063011" xfId="47051"/>
    <cellStyle name="40% - Accent6 13 4 3" xfId="47052"/>
    <cellStyle name="40% - Accent6 13 4 3 2" xfId="47053"/>
    <cellStyle name="40% - Accent6 13 4 3 2 2" xfId="47054"/>
    <cellStyle name="40% - Accent6 13 4 3 3" xfId="47055"/>
    <cellStyle name="40% - Accent6 13 4 4" xfId="47056"/>
    <cellStyle name="40% - Accent6 13 4 4 2" xfId="47057"/>
    <cellStyle name="40% - Accent6 13 4 4 2 2" xfId="47058"/>
    <cellStyle name="40% - Accent6 13 4 4 3" xfId="47059"/>
    <cellStyle name="40% - Accent6 13 4 5" xfId="47060"/>
    <cellStyle name="40% - Accent6 13 4 5 2" xfId="47061"/>
    <cellStyle name="40% - Accent6 13 4 6" xfId="47062"/>
    <cellStyle name="40% - Accent6 13 4 7" xfId="47063"/>
    <cellStyle name="40% - Accent6 13 4 8" xfId="47064"/>
    <cellStyle name="40% - Accent6 13 4 9" xfId="47065"/>
    <cellStyle name="40% - Accent6 13 4_PNF Disclosure Summary 063011" xfId="47066"/>
    <cellStyle name="40% - Accent6 13 5" xfId="47067"/>
    <cellStyle name="40% - Accent6 13 5 10" xfId="47068"/>
    <cellStyle name="40% - Accent6 13 5 11" xfId="47069"/>
    <cellStyle name="40% - Accent6 13 5 12" xfId="47070"/>
    <cellStyle name="40% - Accent6 13 5 13" xfId="47071"/>
    <cellStyle name="40% - Accent6 13 5 14" xfId="47072"/>
    <cellStyle name="40% - Accent6 13 5 15" xfId="47073"/>
    <cellStyle name="40% - Accent6 13 5 16" xfId="47074"/>
    <cellStyle name="40% - Accent6 13 5 2" xfId="47075"/>
    <cellStyle name="40% - Accent6 13 5 2 10" xfId="47076"/>
    <cellStyle name="40% - Accent6 13 5 2 11" xfId="47077"/>
    <cellStyle name="40% - Accent6 13 5 2 12" xfId="47078"/>
    <cellStyle name="40% - Accent6 13 5 2 13" xfId="47079"/>
    <cellStyle name="40% - Accent6 13 5 2 14" xfId="47080"/>
    <cellStyle name="40% - Accent6 13 5 2 15" xfId="47081"/>
    <cellStyle name="40% - Accent6 13 5 2 2" xfId="47082"/>
    <cellStyle name="40% - Accent6 13 5 2 2 2" xfId="47083"/>
    <cellStyle name="40% - Accent6 13 5 2 2 2 2" xfId="47084"/>
    <cellStyle name="40% - Accent6 13 5 2 2 3" xfId="47085"/>
    <cellStyle name="40% - Accent6 13 5 2 3" xfId="47086"/>
    <cellStyle name="40% - Accent6 13 5 2 3 2" xfId="47087"/>
    <cellStyle name="40% - Accent6 13 5 2 3 2 2" xfId="47088"/>
    <cellStyle name="40% - Accent6 13 5 2 3 3" xfId="47089"/>
    <cellStyle name="40% - Accent6 13 5 2 4" xfId="47090"/>
    <cellStyle name="40% - Accent6 13 5 2 4 2" xfId="47091"/>
    <cellStyle name="40% - Accent6 13 5 2 5" xfId="47092"/>
    <cellStyle name="40% - Accent6 13 5 2 6" xfId="47093"/>
    <cellStyle name="40% - Accent6 13 5 2 7" xfId="47094"/>
    <cellStyle name="40% - Accent6 13 5 2 8" xfId="47095"/>
    <cellStyle name="40% - Accent6 13 5 2 9" xfId="47096"/>
    <cellStyle name="40% - Accent6 13 5 2_PNF Disclosure Summary 063011" xfId="47097"/>
    <cellStyle name="40% - Accent6 13 5 3" xfId="47098"/>
    <cellStyle name="40% - Accent6 13 5 3 2" xfId="47099"/>
    <cellStyle name="40% - Accent6 13 5 3 2 2" xfId="47100"/>
    <cellStyle name="40% - Accent6 13 5 3 3" xfId="47101"/>
    <cellStyle name="40% - Accent6 13 5 4" xfId="47102"/>
    <cellStyle name="40% - Accent6 13 5 4 2" xfId="47103"/>
    <cellStyle name="40% - Accent6 13 5 4 2 2" xfId="47104"/>
    <cellStyle name="40% - Accent6 13 5 4 3" xfId="47105"/>
    <cellStyle name="40% - Accent6 13 5 5" xfId="47106"/>
    <cellStyle name="40% - Accent6 13 5 5 2" xfId="47107"/>
    <cellStyle name="40% - Accent6 13 5 6" xfId="47108"/>
    <cellStyle name="40% - Accent6 13 5 7" xfId="47109"/>
    <cellStyle name="40% - Accent6 13 5 8" xfId="47110"/>
    <cellStyle name="40% - Accent6 13 5 9" xfId="47111"/>
    <cellStyle name="40% - Accent6 13 5_PNF Disclosure Summary 063011" xfId="47112"/>
    <cellStyle name="40% - Accent6 13 6" xfId="47113"/>
    <cellStyle name="40% - Accent6 13 6 10" xfId="47114"/>
    <cellStyle name="40% - Accent6 13 6 11" xfId="47115"/>
    <cellStyle name="40% - Accent6 13 6 12" xfId="47116"/>
    <cellStyle name="40% - Accent6 13 6 13" xfId="47117"/>
    <cellStyle name="40% - Accent6 13 6 14" xfId="47118"/>
    <cellStyle name="40% - Accent6 13 6 15" xfId="47119"/>
    <cellStyle name="40% - Accent6 13 6 16" xfId="47120"/>
    <cellStyle name="40% - Accent6 13 6 2" xfId="47121"/>
    <cellStyle name="40% - Accent6 13 6 2 10" xfId="47122"/>
    <cellStyle name="40% - Accent6 13 6 2 11" xfId="47123"/>
    <cellStyle name="40% - Accent6 13 6 2 12" xfId="47124"/>
    <cellStyle name="40% - Accent6 13 6 2 13" xfId="47125"/>
    <cellStyle name="40% - Accent6 13 6 2 14" xfId="47126"/>
    <cellStyle name="40% - Accent6 13 6 2 15" xfId="47127"/>
    <cellStyle name="40% - Accent6 13 6 2 2" xfId="47128"/>
    <cellStyle name="40% - Accent6 13 6 2 2 2" xfId="47129"/>
    <cellStyle name="40% - Accent6 13 6 2 2 2 2" xfId="47130"/>
    <cellStyle name="40% - Accent6 13 6 2 2 3" xfId="47131"/>
    <cellStyle name="40% - Accent6 13 6 2 3" xfId="47132"/>
    <cellStyle name="40% - Accent6 13 6 2 3 2" xfId="47133"/>
    <cellStyle name="40% - Accent6 13 6 2 3 2 2" xfId="47134"/>
    <cellStyle name="40% - Accent6 13 6 2 3 3" xfId="47135"/>
    <cellStyle name="40% - Accent6 13 6 2 4" xfId="47136"/>
    <cellStyle name="40% - Accent6 13 6 2 4 2" xfId="47137"/>
    <cellStyle name="40% - Accent6 13 6 2 5" xfId="47138"/>
    <cellStyle name="40% - Accent6 13 6 2 6" xfId="47139"/>
    <cellStyle name="40% - Accent6 13 6 2 7" xfId="47140"/>
    <cellStyle name="40% - Accent6 13 6 2 8" xfId="47141"/>
    <cellStyle name="40% - Accent6 13 6 2 9" xfId="47142"/>
    <cellStyle name="40% - Accent6 13 6 2_PNF Disclosure Summary 063011" xfId="47143"/>
    <cellStyle name="40% - Accent6 13 6 3" xfId="47144"/>
    <cellStyle name="40% - Accent6 13 6 3 2" xfId="47145"/>
    <cellStyle name="40% - Accent6 13 6 3 2 2" xfId="47146"/>
    <cellStyle name="40% - Accent6 13 6 3 3" xfId="47147"/>
    <cellStyle name="40% - Accent6 13 6 4" xfId="47148"/>
    <cellStyle name="40% - Accent6 13 6 4 2" xfId="47149"/>
    <cellStyle name="40% - Accent6 13 6 4 2 2" xfId="47150"/>
    <cellStyle name="40% - Accent6 13 6 4 3" xfId="47151"/>
    <cellStyle name="40% - Accent6 13 6 5" xfId="47152"/>
    <cellStyle name="40% - Accent6 13 6 5 2" xfId="47153"/>
    <cellStyle name="40% - Accent6 13 6 6" xfId="47154"/>
    <cellStyle name="40% - Accent6 13 6 7" xfId="47155"/>
    <cellStyle name="40% - Accent6 13 6 8" xfId="47156"/>
    <cellStyle name="40% - Accent6 13 6 9" xfId="47157"/>
    <cellStyle name="40% - Accent6 13 6_PNF Disclosure Summary 063011" xfId="47158"/>
    <cellStyle name="40% - Accent6 13 7" xfId="47159"/>
    <cellStyle name="40% - Accent6 13 7 10" xfId="47160"/>
    <cellStyle name="40% - Accent6 13 7 11" xfId="47161"/>
    <cellStyle name="40% - Accent6 13 7 12" xfId="47162"/>
    <cellStyle name="40% - Accent6 13 7 13" xfId="47163"/>
    <cellStyle name="40% - Accent6 13 7 14" xfId="47164"/>
    <cellStyle name="40% - Accent6 13 7 15" xfId="47165"/>
    <cellStyle name="40% - Accent6 13 7 16" xfId="47166"/>
    <cellStyle name="40% - Accent6 13 7 2" xfId="47167"/>
    <cellStyle name="40% - Accent6 13 7 2 10" xfId="47168"/>
    <cellStyle name="40% - Accent6 13 7 2 11" xfId="47169"/>
    <cellStyle name="40% - Accent6 13 7 2 12" xfId="47170"/>
    <cellStyle name="40% - Accent6 13 7 2 13" xfId="47171"/>
    <cellStyle name="40% - Accent6 13 7 2 14" xfId="47172"/>
    <cellStyle name="40% - Accent6 13 7 2 15" xfId="47173"/>
    <cellStyle name="40% - Accent6 13 7 2 2" xfId="47174"/>
    <cellStyle name="40% - Accent6 13 7 2 2 2" xfId="47175"/>
    <cellStyle name="40% - Accent6 13 7 2 2 2 2" xfId="47176"/>
    <cellStyle name="40% - Accent6 13 7 2 2 3" xfId="47177"/>
    <cellStyle name="40% - Accent6 13 7 2 3" xfId="47178"/>
    <cellStyle name="40% - Accent6 13 7 2 3 2" xfId="47179"/>
    <cellStyle name="40% - Accent6 13 7 2 3 2 2" xfId="47180"/>
    <cellStyle name="40% - Accent6 13 7 2 3 3" xfId="47181"/>
    <cellStyle name="40% - Accent6 13 7 2 4" xfId="47182"/>
    <cellStyle name="40% - Accent6 13 7 2 4 2" xfId="47183"/>
    <cellStyle name="40% - Accent6 13 7 2 5" xfId="47184"/>
    <cellStyle name="40% - Accent6 13 7 2 6" xfId="47185"/>
    <cellStyle name="40% - Accent6 13 7 2 7" xfId="47186"/>
    <cellStyle name="40% - Accent6 13 7 2 8" xfId="47187"/>
    <cellStyle name="40% - Accent6 13 7 2 9" xfId="47188"/>
    <cellStyle name="40% - Accent6 13 7 2_PNF Disclosure Summary 063011" xfId="47189"/>
    <cellStyle name="40% - Accent6 13 7 3" xfId="47190"/>
    <cellStyle name="40% - Accent6 13 7 3 2" xfId="47191"/>
    <cellStyle name="40% - Accent6 13 7 3 2 2" xfId="47192"/>
    <cellStyle name="40% - Accent6 13 7 3 3" xfId="47193"/>
    <cellStyle name="40% - Accent6 13 7 4" xfId="47194"/>
    <cellStyle name="40% - Accent6 13 7 4 2" xfId="47195"/>
    <cellStyle name="40% - Accent6 13 7 4 2 2" xfId="47196"/>
    <cellStyle name="40% - Accent6 13 7 4 3" xfId="47197"/>
    <cellStyle name="40% - Accent6 13 7 5" xfId="47198"/>
    <cellStyle name="40% - Accent6 13 7 5 2" xfId="47199"/>
    <cellStyle name="40% - Accent6 13 7 6" xfId="47200"/>
    <cellStyle name="40% - Accent6 13 7 7" xfId="47201"/>
    <cellStyle name="40% - Accent6 13 7 8" xfId="47202"/>
    <cellStyle name="40% - Accent6 13 7 9" xfId="47203"/>
    <cellStyle name="40% - Accent6 13 7_PNF Disclosure Summary 063011" xfId="47204"/>
    <cellStyle name="40% - Accent6 13 8" xfId="47205"/>
    <cellStyle name="40% - Accent6 13 8 10" xfId="47206"/>
    <cellStyle name="40% - Accent6 13 8 11" xfId="47207"/>
    <cellStyle name="40% - Accent6 13 8 12" xfId="47208"/>
    <cellStyle name="40% - Accent6 13 8 13" xfId="47209"/>
    <cellStyle name="40% - Accent6 13 8 14" xfId="47210"/>
    <cellStyle name="40% - Accent6 13 8 15" xfId="47211"/>
    <cellStyle name="40% - Accent6 13 8 2" xfId="47212"/>
    <cellStyle name="40% - Accent6 13 8 2 2" xfId="47213"/>
    <cellStyle name="40% - Accent6 13 8 2 2 2" xfId="47214"/>
    <cellStyle name="40% - Accent6 13 8 2 3" xfId="47215"/>
    <cellStyle name="40% - Accent6 13 8 3" xfId="47216"/>
    <cellStyle name="40% - Accent6 13 8 3 2" xfId="47217"/>
    <cellStyle name="40% - Accent6 13 8 3 2 2" xfId="47218"/>
    <cellStyle name="40% - Accent6 13 8 3 3" xfId="47219"/>
    <cellStyle name="40% - Accent6 13 8 4" xfId="47220"/>
    <cellStyle name="40% - Accent6 13 8 4 2" xfId="47221"/>
    <cellStyle name="40% - Accent6 13 8 5" xfId="47222"/>
    <cellStyle name="40% - Accent6 13 8 6" xfId="47223"/>
    <cellStyle name="40% - Accent6 13 8 7" xfId="47224"/>
    <cellStyle name="40% - Accent6 13 8 8" xfId="47225"/>
    <cellStyle name="40% - Accent6 13 8 9" xfId="47226"/>
    <cellStyle name="40% - Accent6 13 8_PNF Disclosure Summary 063011" xfId="47227"/>
    <cellStyle name="40% - Accent6 13 9" xfId="47228"/>
    <cellStyle name="40% - Accent6 13 9 2" xfId="47229"/>
    <cellStyle name="40% - Accent6 13 9 2 2" xfId="47230"/>
    <cellStyle name="40% - Accent6 13 9 3" xfId="47231"/>
    <cellStyle name="40% - Accent6 13_PNF Disclosure Summary 063011" xfId="47232"/>
    <cellStyle name="40% - Accent6 14" xfId="47233"/>
    <cellStyle name="40% - Accent6 14 10" xfId="47234"/>
    <cellStyle name="40% - Accent6 14 11" xfId="47235"/>
    <cellStyle name="40% - Accent6 14 12" xfId="47236"/>
    <cellStyle name="40% - Accent6 14 13" xfId="47237"/>
    <cellStyle name="40% - Accent6 14 14" xfId="47238"/>
    <cellStyle name="40% - Accent6 14 15" xfId="47239"/>
    <cellStyle name="40% - Accent6 14 16" xfId="47240"/>
    <cellStyle name="40% - Accent6 14 2" xfId="47241"/>
    <cellStyle name="40% - Accent6 14 2 10" xfId="47242"/>
    <cellStyle name="40% - Accent6 14 2 11" xfId="47243"/>
    <cellStyle name="40% - Accent6 14 2 12" xfId="47244"/>
    <cellStyle name="40% - Accent6 14 2 13" xfId="47245"/>
    <cellStyle name="40% - Accent6 14 2 14" xfId="47246"/>
    <cellStyle name="40% - Accent6 14 2 15" xfId="47247"/>
    <cellStyle name="40% - Accent6 14 2 2" xfId="47248"/>
    <cellStyle name="40% - Accent6 14 2 2 2" xfId="47249"/>
    <cellStyle name="40% - Accent6 14 2 2 2 2" xfId="47250"/>
    <cellStyle name="40% - Accent6 14 2 2 3" xfId="47251"/>
    <cellStyle name="40% - Accent6 14 2 3" xfId="47252"/>
    <cellStyle name="40% - Accent6 14 2 3 2" xfId="47253"/>
    <cellStyle name="40% - Accent6 14 2 3 2 2" xfId="47254"/>
    <cellStyle name="40% - Accent6 14 2 3 3" xfId="47255"/>
    <cellStyle name="40% - Accent6 14 2 4" xfId="47256"/>
    <cellStyle name="40% - Accent6 14 2 4 2" xfId="47257"/>
    <cellStyle name="40% - Accent6 14 2 5" xfId="47258"/>
    <cellStyle name="40% - Accent6 14 2 6" xfId="47259"/>
    <cellStyle name="40% - Accent6 14 2 7" xfId="47260"/>
    <cellStyle name="40% - Accent6 14 2 8" xfId="47261"/>
    <cellStyle name="40% - Accent6 14 2 9" xfId="47262"/>
    <cellStyle name="40% - Accent6 14 2_PNF Disclosure Summary 063011" xfId="47263"/>
    <cellStyle name="40% - Accent6 14 3" xfId="47264"/>
    <cellStyle name="40% - Accent6 14 3 2" xfId="47265"/>
    <cellStyle name="40% - Accent6 14 3 2 2" xfId="47266"/>
    <cellStyle name="40% - Accent6 14 3 3" xfId="47267"/>
    <cellStyle name="40% - Accent6 14 4" xfId="47268"/>
    <cellStyle name="40% - Accent6 14 4 2" xfId="47269"/>
    <cellStyle name="40% - Accent6 14 4 2 2" xfId="47270"/>
    <cellStyle name="40% - Accent6 14 4 3" xfId="47271"/>
    <cellStyle name="40% - Accent6 14 5" xfId="47272"/>
    <cellStyle name="40% - Accent6 14 5 2" xfId="47273"/>
    <cellStyle name="40% - Accent6 14 6" xfId="47274"/>
    <cellStyle name="40% - Accent6 14 7" xfId="47275"/>
    <cellStyle name="40% - Accent6 14 8" xfId="47276"/>
    <cellStyle name="40% - Accent6 14 9" xfId="47277"/>
    <cellStyle name="40% - Accent6 14_PNF Disclosure Summary 063011" xfId="47278"/>
    <cellStyle name="40% - Accent6 15" xfId="47279"/>
    <cellStyle name="40% - Accent6 15 10" xfId="47280"/>
    <cellStyle name="40% - Accent6 15 11" xfId="47281"/>
    <cellStyle name="40% - Accent6 15 12" xfId="47282"/>
    <cellStyle name="40% - Accent6 15 13" xfId="47283"/>
    <cellStyle name="40% - Accent6 15 14" xfId="47284"/>
    <cellStyle name="40% - Accent6 15 15" xfId="47285"/>
    <cellStyle name="40% - Accent6 15 16" xfId="47286"/>
    <cellStyle name="40% - Accent6 15 2" xfId="47287"/>
    <cellStyle name="40% - Accent6 15 2 10" xfId="47288"/>
    <cellStyle name="40% - Accent6 15 2 11" xfId="47289"/>
    <cellStyle name="40% - Accent6 15 2 12" xfId="47290"/>
    <cellStyle name="40% - Accent6 15 2 13" xfId="47291"/>
    <cellStyle name="40% - Accent6 15 2 14" xfId="47292"/>
    <cellStyle name="40% - Accent6 15 2 15" xfId="47293"/>
    <cellStyle name="40% - Accent6 15 2 2" xfId="47294"/>
    <cellStyle name="40% - Accent6 15 2 2 2" xfId="47295"/>
    <cellStyle name="40% - Accent6 15 2 2 2 2" xfId="47296"/>
    <cellStyle name="40% - Accent6 15 2 2 3" xfId="47297"/>
    <cellStyle name="40% - Accent6 15 2 3" xfId="47298"/>
    <cellStyle name="40% - Accent6 15 2 3 2" xfId="47299"/>
    <cellStyle name="40% - Accent6 15 2 3 2 2" xfId="47300"/>
    <cellStyle name="40% - Accent6 15 2 3 3" xfId="47301"/>
    <cellStyle name="40% - Accent6 15 2 4" xfId="47302"/>
    <cellStyle name="40% - Accent6 15 2 4 2" xfId="47303"/>
    <cellStyle name="40% - Accent6 15 2 5" xfId="47304"/>
    <cellStyle name="40% - Accent6 15 2 6" xfId="47305"/>
    <cellStyle name="40% - Accent6 15 2 7" xfId="47306"/>
    <cellStyle name="40% - Accent6 15 2 8" xfId="47307"/>
    <cellStyle name="40% - Accent6 15 2 9" xfId="47308"/>
    <cellStyle name="40% - Accent6 15 2_PNF Disclosure Summary 063011" xfId="47309"/>
    <cellStyle name="40% - Accent6 15 3" xfId="47310"/>
    <cellStyle name="40% - Accent6 15 3 2" xfId="47311"/>
    <cellStyle name="40% - Accent6 15 3 2 2" xfId="47312"/>
    <cellStyle name="40% - Accent6 15 3 3" xfId="47313"/>
    <cellStyle name="40% - Accent6 15 4" xfId="47314"/>
    <cellStyle name="40% - Accent6 15 4 2" xfId="47315"/>
    <cellStyle name="40% - Accent6 15 4 2 2" xfId="47316"/>
    <cellStyle name="40% - Accent6 15 4 3" xfId="47317"/>
    <cellStyle name="40% - Accent6 15 5" xfId="47318"/>
    <cellStyle name="40% - Accent6 15 5 2" xfId="47319"/>
    <cellStyle name="40% - Accent6 15 6" xfId="47320"/>
    <cellStyle name="40% - Accent6 15 7" xfId="47321"/>
    <cellStyle name="40% - Accent6 15 8" xfId="47322"/>
    <cellStyle name="40% - Accent6 15 9" xfId="47323"/>
    <cellStyle name="40% - Accent6 15_PNF Disclosure Summary 063011" xfId="47324"/>
    <cellStyle name="40% - Accent6 16" xfId="47325"/>
    <cellStyle name="40% - Accent6 16 10" xfId="47326"/>
    <cellStyle name="40% - Accent6 16 11" xfId="47327"/>
    <cellStyle name="40% - Accent6 16 12" xfId="47328"/>
    <cellStyle name="40% - Accent6 16 13" xfId="47329"/>
    <cellStyle name="40% - Accent6 16 14" xfId="47330"/>
    <cellStyle name="40% - Accent6 16 15" xfId="47331"/>
    <cellStyle name="40% - Accent6 16 16" xfId="47332"/>
    <cellStyle name="40% - Accent6 16 2" xfId="47333"/>
    <cellStyle name="40% - Accent6 16 2 10" xfId="47334"/>
    <cellStyle name="40% - Accent6 16 2 11" xfId="47335"/>
    <cellStyle name="40% - Accent6 16 2 12" xfId="47336"/>
    <cellStyle name="40% - Accent6 16 2 13" xfId="47337"/>
    <cellStyle name="40% - Accent6 16 2 14" xfId="47338"/>
    <cellStyle name="40% - Accent6 16 2 15" xfId="47339"/>
    <cellStyle name="40% - Accent6 16 2 2" xfId="47340"/>
    <cellStyle name="40% - Accent6 16 2 2 2" xfId="47341"/>
    <cellStyle name="40% - Accent6 16 2 2 2 2" xfId="47342"/>
    <cellStyle name="40% - Accent6 16 2 2 3" xfId="47343"/>
    <cellStyle name="40% - Accent6 16 2 3" xfId="47344"/>
    <cellStyle name="40% - Accent6 16 2 3 2" xfId="47345"/>
    <cellStyle name="40% - Accent6 16 2 3 2 2" xfId="47346"/>
    <cellStyle name="40% - Accent6 16 2 3 3" xfId="47347"/>
    <cellStyle name="40% - Accent6 16 2 4" xfId="47348"/>
    <cellStyle name="40% - Accent6 16 2 4 2" xfId="47349"/>
    <cellStyle name="40% - Accent6 16 2 5" xfId="47350"/>
    <cellStyle name="40% - Accent6 16 2 6" xfId="47351"/>
    <cellStyle name="40% - Accent6 16 2 7" xfId="47352"/>
    <cellStyle name="40% - Accent6 16 2 8" xfId="47353"/>
    <cellStyle name="40% - Accent6 16 2 9" xfId="47354"/>
    <cellStyle name="40% - Accent6 16 2_PNF Disclosure Summary 063011" xfId="47355"/>
    <cellStyle name="40% - Accent6 16 3" xfId="47356"/>
    <cellStyle name="40% - Accent6 16 3 2" xfId="47357"/>
    <cellStyle name="40% - Accent6 16 3 2 2" xfId="47358"/>
    <cellStyle name="40% - Accent6 16 3 3" xfId="47359"/>
    <cellStyle name="40% - Accent6 16 4" xfId="47360"/>
    <cellStyle name="40% - Accent6 16 4 2" xfId="47361"/>
    <cellStyle name="40% - Accent6 16 4 2 2" xfId="47362"/>
    <cellStyle name="40% - Accent6 16 4 3" xfId="47363"/>
    <cellStyle name="40% - Accent6 16 5" xfId="47364"/>
    <cellStyle name="40% - Accent6 16 5 2" xfId="47365"/>
    <cellStyle name="40% - Accent6 16 6" xfId="47366"/>
    <cellStyle name="40% - Accent6 16 7" xfId="47367"/>
    <cellStyle name="40% - Accent6 16 8" xfId="47368"/>
    <cellStyle name="40% - Accent6 16 9" xfId="47369"/>
    <cellStyle name="40% - Accent6 16_PNF Disclosure Summary 063011" xfId="47370"/>
    <cellStyle name="40% - Accent6 17" xfId="47371"/>
    <cellStyle name="40% - Accent6 17 10" xfId="47372"/>
    <cellStyle name="40% - Accent6 17 11" xfId="47373"/>
    <cellStyle name="40% - Accent6 17 12" xfId="47374"/>
    <cellStyle name="40% - Accent6 17 13" xfId="47375"/>
    <cellStyle name="40% - Accent6 17 14" xfId="47376"/>
    <cellStyle name="40% - Accent6 17 15" xfId="47377"/>
    <cellStyle name="40% - Accent6 17 16" xfId="47378"/>
    <cellStyle name="40% - Accent6 17 2" xfId="47379"/>
    <cellStyle name="40% - Accent6 17 2 10" xfId="47380"/>
    <cellStyle name="40% - Accent6 17 2 11" xfId="47381"/>
    <cellStyle name="40% - Accent6 17 2 12" xfId="47382"/>
    <cellStyle name="40% - Accent6 17 2 13" xfId="47383"/>
    <cellStyle name="40% - Accent6 17 2 14" xfId="47384"/>
    <cellStyle name="40% - Accent6 17 2 15" xfId="47385"/>
    <cellStyle name="40% - Accent6 17 2 2" xfId="47386"/>
    <cellStyle name="40% - Accent6 17 2 2 2" xfId="47387"/>
    <cellStyle name="40% - Accent6 17 2 2 2 2" xfId="47388"/>
    <cellStyle name="40% - Accent6 17 2 2 3" xfId="47389"/>
    <cellStyle name="40% - Accent6 17 2 3" xfId="47390"/>
    <cellStyle name="40% - Accent6 17 2 3 2" xfId="47391"/>
    <cellStyle name="40% - Accent6 17 2 3 2 2" xfId="47392"/>
    <cellStyle name="40% - Accent6 17 2 3 3" xfId="47393"/>
    <cellStyle name="40% - Accent6 17 2 4" xfId="47394"/>
    <cellStyle name="40% - Accent6 17 2 4 2" xfId="47395"/>
    <cellStyle name="40% - Accent6 17 2 5" xfId="47396"/>
    <cellStyle name="40% - Accent6 17 2 6" xfId="47397"/>
    <cellStyle name="40% - Accent6 17 2 7" xfId="47398"/>
    <cellStyle name="40% - Accent6 17 2 8" xfId="47399"/>
    <cellStyle name="40% - Accent6 17 2 9" xfId="47400"/>
    <cellStyle name="40% - Accent6 17 2_PNF Disclosure Summary 063011" xfId="47401"/>
    <cellStyle name="40% - Accent6 17 3" xfId="47402"/>
    <cellStyle name="40% - Accent6 17 3 2" xfId="47403"/>
    <cellStyle name="40% - Accent6 17 3 2 2" xfId="47404"/>
    <cellStyle name="40% - Accent6 17 3 3" xfId="47405"/>
    <cellStyle name="40% - Accent6 17 4" xfId="47406"/>
    <cellStyle name="40% - Accent6 17 4 2" xfId="47407"/>
    <cellStyle name="40% - Accent6 17 4 2 2" xfId="47408"/>
    <cellStyle name="40% - Accent6 17 4 3" xfId="47409"/>
    <cellStyle name="40% - Accent6 17 5" xfId="47410"/>
    <cellStyle name="40% - Accent6 17 5 2" xfId="47411"/>
    <cellStyle name="40% - Accent6 17 6" xfId="47412"/>
    <cellStyle name="40% - Accent6 17 7" xfId="47413"/>
    <cellStyle name="40% - Accent6 17 8" xfId="47414"/>
    <cellStyle name="40% - Accent6 17 9" xfId="47415"/>
    <cellStyle name="40% - Accent6 17_PNF Disclosure Summary 063011" xfId="47416"/>
    <cellStyle name="40% - Accent6 18" xfId="47417"/>
    <cellStyle name="40% - Accent6 18 10" xfId="47418"/>
    <cellStyle name="40% - Accent6 18 11" xfId="47419"/>
    <cellStyle name="40% - Accent6 18 12" xfId="47420"/>
    <cellStyle name="40% - Accent6 18 13" xfId="47421"/>
    <cellStyle name="40% - Accent6 18 14" xfId="47422"/>
    <cellStyle name="40% - Accent6 18 15" xfId="47423"/>
    <cellStyle name="40% - Accent6 18 16" xfId="47424"/>
    <cellStyle name="40% - Accent6 18 2" xfId="47425"/>
    <cellStyle name="40% - Accent6 18 2 10" xfId="47426"/>
    <cellStyle name="40% - Accent6 18 2 11" xfId="47427"/>
    <cellStyle name="40% - Accent6 18 2 12" xfId="47428"/>
    <cellStyle name="40% - Accent6 18 2 13" xfId="47429"/>
    <cellStyle name="40% - Accent6 18 2 14" xfId="47430"/>
    <cellStyle name="40% - Accent6 18 2 15" xfId="47431"/>
    <cellStyle name="40% - Accent6 18 2 2" xfId="47432"/>
    <cellStyle name="40% - Accent6 18 2 2 2" xfId="47433"/>
    <cellStyle name="40% - Accent6 18 2 2 2 2" xfId="47434"/>
    <cellStyle name="40% - Accent6 18 2 2 3" xfId="47435"/>
    <cellStyle name="40% - Accent6 18 2 3" xfId="47436"/>
    <cellStyle name="40% - Accent6 18 2 3 2" xfId="47437"/>
    <cellStyle name="40% - Accent6 18 2 3 2 2" xfId="47438"/>
    <cellStyle name="40% - Accent6 18 2 3 3" xfId="47439"/>
    <cellStyle name="40% - Accent6 18 2 4" xfId="47440"/>
    <cellStyle name="40% - Accent6 18 2 4 2" xfId="47441"/>
    <cellStyle name="40% - Accent6 18 2 5" xfId="47442"/>
    <cellStyle name="40% - Accent6 18 2 6" xfId="47443"/>
    <cellStyle name="40% - Accent6 18 2 7" xfId="47444"/>
    <cellStyle name="40% - Accent6 18 2 8" xfId="47445"/>
    <cellStyle name="40% - Accent6 18 2 9" xfId="47446"/>
    <cellStyle name="40% - Accent6 18 2_PNF Disclosure Summary 063011" xfId="47447"/>
    <cellStyle name="40% - Accent6 18 3" xfId="47448"/>
    <cellStyle name="40% - Accent6 18 3 2" xfId="47449"/>
    <cellStyle name="40% - Accent6 18 3 2 2" xfId="47450"/>
    <cellStyle name="40% - Accent6 18 3 3" xfId="47451"/>
    <cellStyle name="40% - Accent6 18 4" xfId="47452"/>
    <cellStyle name="40% - Accent6 18 4 2" xfId="47453"/>
    <cellStyle name="40% - Accent6 18 4 2 2" xfId="47454"/>
    <cellStyle name="40% - Accent6 18 4 3" xfId="47455"/>
    <cellStyle name="40% - Accent6 18 5" xfId="47456"/>
    <cellStyle name="40% - Accent6 18 5 2" xfId="47457"/>
    <cellStyle name="40% - Accent6 18 6" xfId="47458"/>
    <cellStyle name="40% - Accent6 18 7" xfId="47459"/>
    <cellStyle name="40% - Accent6 18 8" xfId="47460"/>
    <cellStyle name="40% - Accent6 18 9" xfId="47461"/>
    <cellStyle name="40% - Accent6 18_PNF Disclosure Summary 063011" xfId="47462"/>
    <cellStyle name="40% - Accent6 19" xfId="47463"/>
    <cellStyle name="40% - Accent6 19 10" xfId="47464"/>
    <cellStyle name="40% - Accent6 19 11" xfId="47465"/>
    <cellStyle name="40% - Accent6 19 12" xfId="47466"/>
    <cellStyle name="40% - Accent6 19 13" xfId="47467"/>
    <cellStyle name="40% - Accent6 19 14" xfId="47468"/>
    <cellStyle name="40% - Accent6 19 15" xfId="47469"/>
    <cellStyle name="40% - Accent6 19 16" xfId="47470"/>
    <cellStyle name="40% - Accent6 19 2" xfId="47471"/>
    <cellStyle name="40% - Accent6 19 2 10" xfId="47472"/>
    <cellStyle name="40% - Accent6 19 2 11" xfId="47473"/>
    <cellStyle name="40% - Accent6 19 2 12" xfId="47474"/>
    <cellStyle name="40% - Accent6 19 2 13" xfId="47475"/>
    <cellStyle name="40% - Accent6 19 2 14" xfId="47476"/>
    <cellStyle name="40% - Accent6 19 2 15" xfId="47477"/>
    <cellStyle name="40% - Accent6 19 2 2" xfId="47478"/>
    <cellStyle name="40% - Accent6 19 2 2 2" xfId="47479"/>
    <cellStyle name="40% - Accent6 19 2 2 2 2" xfId="47480"/>
    <cellStyle name="40% - Accent6 19 2 2 3" xfId="47481"/>
    <cellStyle name="40% - Accent6 19 2 3" xfId="47482"/>
    <cellStyle name="40% - Accent6 19 2 3 2" xfId="47483"/>
    <cellStyle name="40% - Accent6 19 2 3 2 2" xfId="47484"/>
    <cellStyle name="40% - Accent6 19 2 3 3" xfId="47485"/>
    <cellStyle name="40% - Accent6 19 2 4" xfId="47486"/>
    <cellStyle name="40% - Accent6 19 2 4 2" xfId="47487"/>
    <cellStyle name="40% - Accent6 19 2 5" xfId="47488"/>
    <cellStyle name="40% - Accent6 19 2 6" xfId="47489"/>
    <cellStyle name="40% - Accent6 19 2 7" xfId="47490"/>
    <cellStyle name="40% - Accent6 19 2 8" xfId="47491"/>
    <cellStyle name="40% - Accent6 19 2 9" xfId="47492"/>
    <cellStyle name="40% - Accent6 19 2_PNF Disclosure Summary 063011" xfId="47493"/>
    <cellStyle name="40% - Accent6 19 3" xfId="47494"/>
    <cellStyle name="40% - Accent6 19 3 2" xfId="47495"/>
    <cellStyle name="40% - Accent6 19 3 2 2" xfId="47496"/>
    <cellStyle name="40% - Accent6 19 3 3" xfId="47497"/>
    <cellStyle name="40% - Accent6 19 4" xfId="47498"/>
    <cellStyle name="40% - Accent6 19 4 2" xfId="47499"/>
    <cellStyle name="40% - Accent6 19 4 2 2" xfId="47500"/>
    <cellStyle name="40% - Accent6 19 4 3" xfId="47501"/>
    <cellStyle name="40% - Accent6 19 5" xfId="47502"/>
    <cellStyle name="40% - Accent6 19 5 2" xfId="47503"/>
    <cellStyle name="40% - Accent6 19 6" xfId="47504"/>
    <cellStyle name="40% - Accent6 19 7" xfId="47505"/>
    <cellStyle name="40% - Accent6 19 8" xfId="47506"/>
    <cellStyle name="40% - Accent6 19 9" xfId="47507"/>
    <cellStyle name="40% - Accent6 19_PNF Disclosure Summary 063011" xfId="47508"/>
    <cellStyle name="40% - Accent6 2" xfId="47509"/>
    <cellStyle name="40% - Accent6 2 10" xfId="47510"/>
    <cellStyle name="40% - Accent6 2 10 2" xfId="47511"/>
    <cellStyle name="40% - Accent6 2 10 2 2" xfId="47512"/>
    <cellStyle name="40% - Accent6 2 10 3" xfId="47513"/>
    <cellStyle name="40% - Accent6 2 11" xfId="47514"/>
    <cellStyle name="40% - Accent6 2 11 2" xfId="47515"/>
    <cellStyle name="40% - Accent6 2 12" xfId="47516"/>
    <cellStyle name="40% - Accent6 2 13" xfId="47517"/>
    <cellStyle name="40% - Accent6 2 14" xfId="47518"/>
    <cellStyle name="40% - Accent6 2 15" xfId="47519"/>
    <cellStyle name="40% - Accent6 2 16" xfId="47520"/>
    <cellStyle name="40% - Accent6 2 17" xfId="47521"/>
    <cellStyle name="40% - Accent6 2 18" xfId="47522"/>
    <cellStyle name="40% - Accent6 2 19" xfId="47523"/>
    <cellStyle name="40% - Accent6 2 2" xfId="47524"/>
    <cellStyle name="40% - Accent6 2 2 10" xfId="47525"/>
    <cellStyle name="40% - Accent6 2 2 11" xfId="47526"/>
    <cellStyle name="40% - Accent6 2 2 12" xfId="47527"/>
    <cellStyle name="40% - Accent6 2 2 13" xfId="47528"/>
    <cellStyle name="40% - Accent6 2 2 14" xfId="47529"/>
    <cellStyle name="40% - Accent6 2 2 15" xfId="47530"/>
    <cellStyle name="40% - Accent6 2 2 16" xfId="47531"/>
    <cellStyle name="40% - Accent6 2 2 2" xfId="47532"/>
    <cellStyle name="40% - Accent6 2 2 2 10" xfId="47533"/>
    <cellStyle name="40% - Accent6 2 2 2 11" xfId="47534"/>
    <cellStyle name="40% - Accent6 2 2 2 12" xfId="47535"/>
    <cellStyle name="40% - Accent6 2 2 2 13" xfId="47536"/>
    <cellStyle name="40% - Accent6 2 2 2 14" xfId="47537"/>
    <cellStyle name="40% - Accent6 2 2 2 15" xfId="47538"/>
    <cellStyle name="40% - Accent6 2 2 2 2" xfId="47539"/>
    <cellStyle name="40% - Accent6 2 2 2 2 2" xfId="47540"/>
    <cellStyle name="40% - Accent6 2 2 2 2 2 2" xfId="47541"/>
    <cellStyle name="40% - Accent6 2 2 2 2 3" xfId="47542"/>
    <cellStyle name="40% - Accent6 2 2 2 3" xfId="47543"/>
    <cellStyle name="40% - Accent6 2 2 2 3 2" xfId="47544"/>
    <cellStyle name="40% - Accent6 2 2 2 3 2 2" xfId="47545"/>
    <cellStyle name="40% - Accent6 2 2 2 3 3" xfId="47546"/>
    <cellStyle name="40% - Accent6 2 2 2 4" xfId="47547"/>
    <cellStyle name="40% - Accent6 2 2 2 4 2" xfId="47548"/>
    <cellStyle name="40% - Accent6 2 2 2 5" xfId="47549"/>
    <cellStyle name="40% - Accent6 2 2 2 6" xfId="47550"/>
    <cellStyle name="40% - Accent6 2 2 2 7" xfId="47551"/>
    <cellStyle name="40% - Accent6 2 2 2 8" xfId="47552"/>
    <cellStyle name="40% - Accent6 2 2 2 9" xfId="47553"/>
    <cellStyle name="40% - Accent6 2 2 2_PNF Disclosure Summary 063011" xfId="47554"/>
    <cellStyle name="40% - Accent6 2 2 3" xfId="47555"/>
    <cellStyle name="40% - Accent6 2 2 3 2" xfId="47556"/>
    <cellStyle name="40% - Accent6 2 2 3 2 2" xfId="47557"/>
    <cellStyle name="40% - Accent6 2 2 3 3" xfId="47558"/>
    <cellStyle name="40% - Accent6 2 2 4" xfId="47559"/>
    <cellStyle name="40% - Accent6 2 2 4 2" xfId="47560"/>
    <cellStyle name="40% - Accent6 2 2 4 2 2" xfId="47561"/>
    <cellStyle name="40% - Accent6 2 2 4 3" xfId="47562"/>
    <cellStyle name="40% - Accent6 2 2 5" xfId="47563"/>
    <cellStyle name="40% - Accent6 2 2 5 2" xfId="47564"/>
    <cellStyle name="40% - Accent6 2 2 6" xfId="47565"/>
    <cellStyle name="40% - Accent6 2 2 7" xfId="47566"/>
    <cellStyle name="40% - Accent6 2 2 8" xfId="47567"/>
    <cellStyle name="40% - Accent6 2 2 9" xfId="47568"/>
    <cellStyle name="40% - Accent6 2 2_PNF Disclosure Summary 063011" xfId="47569"/>
    <cellStyle name="40% - Accent6 2 20" xfId="47570"/>
    <cellStyle name="40% - Accent6 2 21" xfId="47571"/>
    <cellStyle name="40% - Accent6 2 22" xfId="47572"/>
    <cellStyle name="40% - Accent6 2 3" xfId="47573"/>
    <cellStyle name="40% - Accent6 2 3 10" xfId="47574"/>
    <cellStyle name="40% - Accent6 2 3 11" xfId="47575"/>
    <cellStyle name="40% - Accent6 2 3 12" xfId="47576"/>
    <cellStyle name="40% - Accent6 2 3 13" xfId="47577"/>
    <cellStyle name="40% - Accent6 2 3 14" xfId="47578"/>
    <cellStyle name="40% - Accent6 2 3 15" xfId="47579"/>
    <cellStyle name="40% - Accent6 2 3 16" xfId="47580"/>
    <cellStyle name="40% - Accent6 2 3 2" xfId="47581"/>
    <cellStyle name="40% - Accent6 2 3 2 10" xfId="47582"/>
    <cellStyle name="40% - Accent6 2 3 2 11" xfId="47583"/>
    <cellStyle name="40% - Accent6 2 3 2 12" xfId="47584"/>
    <cellStyle name="40% - Accent6 2 3 2 13" xfId="47585"/>
    <cellStyle name="40% - Accent6 2 3 2 14" xfId="47586"/>
    <cellStyle name="40% - Accent6 2 3 2 15" xfId="47587"/>
    <cellStyle name="40% - Accent6 2 3 2 2" xfId="47588"/>
    <cellStyle name="40% - Accent6 2 3 2 2 2" xfId="47589"/>
    <cellStyle name="40% - Accent6 2 3 2 2 2 2" xfId="47590"/>
    <cellStyle name="40% - Accent6 2 3 2 2 3" xfId="47591"/>
    <cellStyle name="40% - Accent6 2 3 2 3" xfId="47592"/>
    <cellStyle name="40% - Accent6 2 3 2 3 2" xfId="47593"/>
    <cellStyle name="40% - Accent6 2 3 2 3 2 2" xfId="47594"/>
    <cellStyle name="40% - Accent6 2 3 2 3 3" xfId="47595"/>
    <cellStyle name="40% - Accent6 2 3 2 4" xfId="47596"/>
    <cellStyle name="40% - Accent6 2 3 2 4 2" xfId="47597"/>
    <cellStyle name="40% - Accent6 2 3 2 5" xfId="47598"/>
    <cellStyle name="40% - Accent6 2 3 2 6" xfId="47599"/>
    <cellStyle name="40% - Accent6 2 3 2 7" xfId="47600"/>
    <cellStyle name="40% - Accent6 2 3 2 8" xfId="47601"/>
    <cellStyle name="40% - Accent6 2 3 2 9" xfId="47602"/>
    <cellStyle name="40% - Accent6 2 3 2_PNF Disclosure Summary 063011" xfId="47603"/>
    <cellStyle name="40% - Accent6 2 3 3" xfId="47604"/>
    <cellStyle name="40% - Accent6 2 3 3 2" xfId="47605"/>
    <cellStyle name="40% - Accent6 2 3 3 2 2" xfId="47606"/>
    <cellStyle name="40% - Accent6 2 3 3 3" xfId="47607"/>
    <cellStyle name="40% - Accent6 2 3 4" xfId="47608"/>
    <cellStyle name="40% - Accent6 2 3 4 2" xfId="47609"/>
    <cellStyle name="40% - Accent6 2 3 4 2 2" xfId="47610"/>
    <cellStyle name="40% - Accent6 2 3 4 3" xfId="47611"/>
    <cellStyle name="40% - Accent6 2 3 5" xfId="47612"/>
    <cellStyle name="40% - Accent6 2 3 5 2" xfId="47613"/>
    <cellStyle name="40% - Accent6 2 3 6" xfId="47614"/>
    <cellStyle name="40% - Accent6 2 3 7" xfId="47615"/>
    <cellStyle name="40% - Accent6 2 3 8" xfId="47616"/>
    <cellStyle name="40% - Accent6 2 3 9" xfId="47617"/>
    <cellStyle name="40% - Accent6 2 3_PNF Disclosure Summary 063011" xfId="47618"/>
    <cellStyle name="40% - Accent6 2 4" xfId="47619"/>
    <cellStyle name="40% - Accent6 2 4 10" xfId="47620"/>
    <cellStyle name="40% - Accent6 2 4 11" xfId="47621"/>
    <cellStyle name="40% - Accent6 2 4 12" xfId="47622"/>
    <cellStyle name="40% - Accent6 2 4 13" xfId="47623"/>
    <cellStyle name="40% - Accent6 2 4 14" xfId="47624"/>
    <cellStyle name="40% - Accent6 2 4 15" xfId="47625"/>
    <cellStyle name="40% - Accent6 2 4 16" xfId="47626"/>
    <cellStyle name="40% - Accent6 2 4 2" xfId="47627"/>
    <cellStyle name="40% - Accent6 2 4 2 10" xfId="47628"/>
    <cellStyle name="40% - Accent6 2 4 2 11" xfId="47629"/>
    <cellStyle name="40% - Accent6 2 4 2 12" xfId="47630"/>
    <cellStyle name="40% - Accent6 2 4 2 13" xfId="47631"/>
    <cellStyle name="40% - Accent6 2 4 2 14" xfId="47632"/>
    <cellStyle name="40% - Accent6 2 4 2 15" xfId="47633"/>
    <cellStyle name="40% - Accent6 2 4 2 2" xfId="47634"/>
    <cellStyle name="40% - Accent6 2 4 2 2 2" xfId="47635"/>
    <cellStyle name="40% - Accent6 2 4 2 2 2 2" xfId="47636"/>
    <cellStyle name="40% - Accent6 2 4 2 2 3" xfId="47637"/>
    <cellStyle name="40% - Accent6 2 4 2 3" xfId="47638"/>
    <cellStyle name="40% - Accent6 2 4 2 3 2" xfId="47639"/>
    <cellStyle name="40% - Accent6 2 4 2 3 2 2" xfId="47640"/>
    <cellStyle name="40% - Accent6 2 4 2 3 3" xfId="47641"/>
    <cellStyle name="40% - Accent6 2 4 2 4" xfId="47642"/>
    <cellStyle name="40% - Accent6 2 4 2 4 2" xfId="47643"/>
    <cellStyle name="40% - Accent6 2 4 2 5" xfId="47644"/>
    <cellStyle name="40% - Accent6 2 4 2 6" xfId="47645"/>
    <cellStyle name="40% - Accent6 2 4 2 7" xfId="47646"/>
    <cellStyle name="40% - Accent6 2 4 2 8" xfId="47647"/>
    <cellStyle name="40% - Accent6 2 4 2 9" xfId="47648"/>
    <cellStyle name="40% - Accent6 2 4 2_PNF Disclosure Summary 063011" xfId="47649"/>
    <cellStyle name="40% - Accent6 2 4 3" xfId="47650"/>
    <cellStyle name="40% - Accent6 2 4 3 2" xfId="47651"/>
    <cellStyle name="40% - Accent6 2 4 3 2 2" xfId="47652"/>
    <cellStyle name="40% - Accent6 2 4 3 3" xfId="47653"/>
    <cellStyle name="40% - Accent6 2 4 4" xfId="47654"/>
    <cellStyle name="40% - Accent6 2 4 4 2" xfId="47655"/>
    <cellStyle name="40% - Accent6 2 4 4 2 2" xfId="47656"/>
    <cellStyle name="40% - Accent6 2 4 4 3" xfId="47657"/>
    <cellStyle name="40% - Accent6 2 4 5" xfId="47658"/>
    <cellStyle name="40% - Accent6 2 4 5 2" xfId="47659"/>
    <cellStyle name="40% - Accent6 2 4 6" xfId="47660"/>
    <cellStyle name="40% - Accent6 2 4 7" xfId="47661"/>
    <cellStyle name="40% - Accent6 2 4 8" xfId="47662"/>
    <cellStyle name="40% - Accent6 2 4 9" xfId="47663"/>
    <cellStyle name="40% - Accent6 2 4_PNF Disclosure Summary 063011" xfId="47664"/>
    <cellStyle name="40% - Accent6 2 5" xfId="47665"/>
    <cellStyle name="40% - Accent6 2 5 10" xfId="47666"/>
    <cellStyle name="40% - Accent6 2 5 11" xfId="47667"/>
    <cellStyle name="40% - Accent6 2 5 12" xfId="47668"/>
    <cellStyle name="40% - Accent6 2 5 13" xfId="47669"/>
    <cellStyle name="40% - Accent6 2 5 14" xfId="47670"/>
    <cellStyle name="40% - Accent6 2 5 15" xfId="47671"/>
    <cellStyle name="40% - Accent6 2 5 16" xfId="47672"/>
    <cellStyle name="40% - Accent6 2 5 2" xfId="47673"/>
    <cellStyle name="40% - Accent6 2 5 2 10" xfId="47674"/>
    <cellStyle name="40% - Accent6 2 5 2 11" xfId="47675"/>
    <cellStyle name="40% - Accent6 2 5 2 12" xfId="47676"/>
    <cellStyle name="40% - Accent6 2 5 2 13" xfId="47677"/>
    <cellStyle name="40% - Accent6 2 5 2 14" xfId="47678"/>
    <cellStyle name="40% - Accent6 2 5 2 15" xfId="47679"/>
    <cellStyle name="40% - Accent6 2 5 2 2" xfId="47680"/>
    <cellStyle name="40% - Accent6 2 5 2 2 2" xfId="47681"/>
    <cellStyle name="40% - Accent6 2 5 2 2 2 2" xfId="47682"/>
    <cellStyle name="40% - Accent6 2 5 2 2 3" xfId="47683"/>
    <cellStyle name="40% - Accent6 2 5 2 3" xfId="47684"/>
    <cellStyle name="40% - Accent6 2 5 2 3 2" xfId="47685"/>
    <cellStyle name="40% - Accent6 2 5 2 3 2 2" xfId="47686"/>
    <cellStyle name="40% - Accent6 2 5 2 3 3" xfId="47687"/>
    <cellStyle name="40% - Accent6 2 5 2 4" xfId="47688"/>
    <cellStyle name="40% - Accent6 2 5 2 4 2" xfId="47689"/>
    <cellStyle name="40% - Accent6 2 5 2 5" xfId="47690"/>
    <cellStyle name="40% - Accent6 2 5 2 6" xfId="47691"/>
    <cellStyle name="40% - Accent6 2 5 2 7" xfId="47692"/>
    <cellStyle name="40% - Accent6 2 5 2 8" xfId="47693"/>
    <cellStyle name="40% - Accent6 2 5 2 9" xfId="47694"/>
    <cellStyle name="40% - Accent6 2 5 2_PNF Disclosure Summary 063011" xfId="47695"/>
    <cellStyle name="40% - Accent6 2 5 3" xfId="47696"/>
    <cellStyle name="40% - Accent6 2 5 3 2" xfId="47697"/>
    <cellStyle name="40% - Accent6 2 5 3 2 2" xfId="47698"/>
    <cellStyle name="40% - Accent6 2 5 3 3" xfId="47699"/>
    <cellStyle name="40% - Accent6 2 5 4" xfId="47700"/>
    <cellStyle name="40% - Accent6 2 5 4 2" xfId="47701"/>
    <cellStyle name="40% - Accent6 2 5 4 2 2" xfId="47702"/>
    <cellStyle name="40% - Accent6 2 5 4 3" xfId="47703"/>
    <cellStyle name="40% - Accent6 2 5 5" xfId="47704"/>
    <cellStyle name="40% - Accent6 2 5 5 2" xfId="47705"/>
    <cellStyle name="40% - Accent6 2 5 6" xfId="47706"/>
    <cellStyle name="40% - Accent6 2 5 7" xfId="47707"/>
    <cellStyle name="40% - Accent6 2 5 8" xfId="47708"/>
    <cellStyle name="40% - Accent6 2 5 9" xfId="47709"/>
    <cellStyle name="40% - Accent6 2 5_PNF Disclosure Summary 063011" xfId="47710"/>
    <cellStyle name="40% - Accent6 2 6" xfId="47711"/>
    <cellStyle name="40% - Accent6 2 6 10" xfId="47712"/>
    <cellStyle name="40% - Accent6 2 6 11" xfId="47713"/>
    <cellStyle name="40% - Accent6 2 6 12" xfId="47714"/>
    <cellStyle name="40% - Accent6 2 6 13" xfId="47715"/>
    <cellStyle name="40% - Accent6 2 6 14" xfId="47716"/>
    <cellStyle name="40% - Accent6 2 6 15" xfId="47717"/>
    <cellStyle name="40% - Accent6 2 6 16" xfId="47718"/>
    <cellStyle name="40% - Accent6 2 6 2" xfId="47719"/>
    <cellStyle name="40% - Accent6 2 6 2 10" xfId="47720"/>
    <cellStyle name="40% - Accent6 2 6 2 11" xfId="47721"/>
    <cellStyle name="40% - Accent6 2 6 2 12" xfId="47722"/>
    <cellStyle name="40% - Accent6 2 6 2 13" xfId="47723"/>
    <cellStyle name="40% - Accent6 2 6 2 14" xfId="47724"/>
    <cellStyle name="40% - Accent6 2 6 2 15" xfId="47725"/>
    <cellStyle name="40% - Accent6 2 6 2 2" xfId="47726"/>
    <cellStyle name="40% - Accent6 2 6 2 2 2" xfId="47727"/>
    <cellStyle name="40% - Accent6 2 6 2 2 2 2" xfId="47728"/>
    <cellStyle name="40% - Accent6 2 6 2 2 3" xfId="47729"/>
    <cellStyle name="40% - Accent6 2 6 2 3" xfId="47730"/>
    <cellStyle name="40% - Accent6 2 6 2 3 2" xfId="47731"/>
    <cellStyle name="40% - Accent6 2 6 2 3 2 2" xfId="47732"/>
    <cellStyle name="40% - Accent6 2 6 2 3 3" xfId="47733"/>
    <cellStyle name="40% - Accent6 2 6 2 4" xfId="47734"/>
    <cellStyle name="40% - Accent6 2 6 2 4 2" xfId="47735"/>
    <cellStyle name="40% - Accent6 2 6 2 5" xfId="47736"/>
    <cellStyle name="40% - Accent6 2 6 2 6" xfId="47737"/>
    <cellStyle name="40% - Accent6 2 6 2 7" xfId="47738"/>
    <cellStyle name="40% - Accent6 2 6 2 8" xfId="47739"/>
    <cellStyle name="40% - Accent6 2 6 2 9" xfId="47740"/>
    <cellStyle name="40% - Accent6 2 6 2_PNF Disclosure Summary 063011" xfId="47741"/>
    <cellStyle name="40% - Accent6 2 6 3" xfId="47742"/>
    <cellStyle name="40% - Accent6 2 6 3 2" xfId="47743"/>
    <cellStyle name="40% - Accent6 2 6 3 2 2" xfId="47744"/>
    <cellStyle name="40% - Accent6 2 6 3 3" xfId="47745"/>
    <cellStyle name="40% - Accent6 2 6 4" xfId="47746"/>
    <cellStyle name="40% - Accent6 2 6 4 2" xfId="47747"/>
    <cellStyle name="40% - Accent6 2 6 4 2 2" xfId="47748"/>
    <cellStyle name="40% - Accent6 2 6 4 3" xfId="47749"/>
    <cellStyle name="40% - Accent6 2 6 5" xfId="47750"/>
    <cellStyle name="40% - Accent6 2 6 5 2" xfId="47751"/>
    <cellStyle name="40% - Accent6 2 6 6" xfId="47752"/>
    <cellStyle name="40% - Accent6 2 6 7" xfId="47753"/>
    <cellStyle name="40% - Accent6 2 6 8" xfId="47754"/>
    <cellStyle name="40% - Accent6 2 6 9" xfId="47755"/>
    <cellStyle name="40% - Accent6 2 6_PNF Disclosure Summary 063011" xfId="47756"/>
    <cellStyle name="40% - Accent6 2 7" xfId="47757"/>
    <cellStyle name="40% - Accent6 2 7 10" xfId="47758"/>
    <cellStyle name="40% - Accent6 2 7 11" xfId="47759"/>
    <cellStyle name="40% - Accent6 2 7 12" xfId="47760"/>
    <cellStyle name="40% - Accent6 2 7 13" xfId="47761"/>
    <cellStyle name="40% - Accent6 2 7 14" xfId="47762"/>
    <cellStyle name="40% - Accent6 2 7 15" xfId="47763"/>
    <cellStyle name="40% - Accent6 2 7 16" xfId="47764"/>
    <cellStyle name="40% - Accent6 2 7 2" xfId="47765"/>
    <cellStyle name="40% - Accent6 2 7 2 10" xfId="47766"/>
    <cellStyle name="40% - Accent6 2 7 2 11" xfId="47767"/>
    <cellStyle name="40% - Accent6 2 7 2 12" xfId="47768"/>
    <cellStyle name="40% - Accent6 2 7 2 13" xfId="47769"/>
    <cellStyle name="40% - Accent6 2 7 2 14" xfId="47770"/>
    <cellStyle name="40% - Accent6 2 7 2 15" xfId="47771"/>
    <cellStyle name="40% - Accent6 2 7 2 2" xfId="47772"/>
    <cellStyle name="40% - Accent6 2 7 2 2 2" xfId="47773"/>
    <cellStyle name="40% - Accent6 2 7 2 2 2 2" xfId="47774"/>
    <cellStyle name="40% - Accent6 2 7 2 2 3" xfId="47775"/>
    <cellStyle name="40% - Accent6 2 7 2 3" xfId="47776"/>
    <cellStyle name="40% - Accent6 2 7 2 3 2" xfId="47777"/>
    <cellStyle name="40% - Accent6 2 7 2 3 2 2" xfId="47778"/>
    <cellStyle name="40% - Accent6 2 7 2 3 3" xfId="47779"/>
    <cellStyle name="40% - Accent6 2 7 2 4" xfId="47780"/>
    <cellStyle name="40% - Accent6 2 7 2 4 2" xfId="47781"/>
    <cellStyle name="40% - Accent6 2 7 2 5" xfId="47782"/>
    <cellStyle name="40% - Accent6 2 7 2 6" xfId="47783"/>
    <cellStyle name="40% - Accent6 2 7 2 7" xfId="47784"/>
    <cellStyle name="40% - Accent6 2 7 2 8" xfId="47785"/>
    <cellStyle name="40% - Accent6 2 7 2 9" xfId="47786"/>
    <cellStyle name="40% - Accent6 2 7 2_PNF Disclosure Summary 063011" xfId="47787"/>
    <cellStyle name="40% - Accent6 2 7 3" xfId="47788"/>
    <cellStyle name="40% - Accent6 2 7 3 2" xfId="47789"/>
    <cellStyle name="40% - Accent6 2 7 3 2 2" xfId="47790"/>
    <cellStyle name="40% - Accent6 2 7 3 3" xfId="47791"/>
    <cellStyle name="40% - Accent6 2 7 4" xfId="47792"/>
    <cellStyle name="40% - Accent6 2 7 4 2" xfId="47793"/>
    <cellStyle name="40% - Accent6 2 7 4 2 2" xfId="47794"/>
    <cellStyle name="40% - Accent6 2 7 4 3" xfId="47795"/>
    <cellStyle name="40% - Accent6 2 7 5" xfId="47796"/>
    <cellStyle name="40% - Accent6 2 7 5 2" xfId="47797"/>
    <cellStyle name="40% - Accent6 2 7 6" xfId="47798"/>
    <cellStyle name="40% - Accent6 2 7 7" xfId="47799"/>
    <cellStyle name="40% - Accent6 2 7 8" xfId="47800"/>
    <cellStyle name="40% - Accent6 2 7 9" xfId="47801"/>
    <cellStyle name="40% - Accent6 2 7_PNF Disclosure Summary 063011" xfId="47802"/>
    <cellStyle name="40% - Accent6 2 8" xfId="47803"/>
    <cellStyle name="40% - Accent6 2 8 10" xfId="47804"/>
    <cellStyle name="40% - Accent6 2 8 11" xfId="47805"/>
    <cellStyle name="40% - Accent6 2 8 12" xfId="47806"/>
    <cellStyle name="40% - Accent6 2 8 13" xfId="47807"/>
    <cellStyle name="40% - Accent6 2 8 14" xfId="47808"/>
    <cellStyle name="40% - Accent6 2 8 15" xfId="47809"/>
    <cellStyle name="40% - Accent6 2 8 2" xfId="47810"/>
    <cellStyle name="40% - Accent6 2 8 2 2" xfId="47811"/>
    <cellStyle name="40% - Accent6 2 8 2 2 2" xfId="47812"/>
    <cellStyle name="40% - Accent6 2 8 2 3" xfId="47813"/>
    <cellStyle name="40% - Accent6 2 8 3" xfId="47814"/>
    <cellStyle name="40% - Accent6 2 8 3 2" xfId="47815"/>
    <cellStyle name="40% - Accent6 2 8 3 2 2" xfId="47816"/>
    <cellStyle name="40% - Accent6 2 8 3 3" xfId="47817"/>
    <cellStyle name="40% - Accent6 2 8 4" xfId="47818"/>
    <cellStyle name="40% - Accent6 2 8 4 2" xfId="47819"/>
    <cellStyle name="40% - Accent6 2 8 5" xfId="47820"/>
    <cellStyle name="40% - Accent6 2 8 6" xfId="47821"/>
    <cellStyle name="40% - Accent6 2 8 7" xfId="47822"/>
    <cellStyle name="40% - Accent6 2 8 8" xfId="47823"/>
    <cellStyle name="40% - Accent6 2 8 9" xfId="47824"/>
    <cellStyle name="40% - Accent6 2 8_PNF Disclosure Summary 063011" xfId="47825"/>
    <cellStyle name="40% - Accent6 2 9" xfId="47826"/>
    <cellStyle name="40% - Accent6 2 9 2" xfId="47827"/>
    <cellStyle name="40% - Accent6 2 9 2 2" xfId="47828"/>
    <cellStyle name="40% - Accent6 2 9 3" xfId="47829"/>
    <cellStyle name="40% - Accent6 2_PNF Disclosure Summary 063011" xfId="47830"/>
    <cellStyle name="40% - Accent6 20" xfId="47831"/>
    <cellStyle name="40% - Accent6 20 10" xfId="47832"/>
    <cellStyle name="40% - Accent6 20 11" xfId="47833"/>
    <cellStyle name="40% - Accent6 20 12" xfId="47834"/>
    <cellStyle name="40% - Accent6 20 13" xfId="47835"/>
    <cellStyle name="40% - Accent6 20 14" xfId="47836"/>
    <cellStyle name="40% - Accent6 20 15" xfId="47837"/>
    <cellStyle name="40% - Accent6 20 2" xfId="47838"/>
    <cellStyle name="40% - Accent6 20 2 2" xfId="47839"/>
    <cellStyle name="40% - Accent6 20 2 2 2" xfId="47840"/>
    <cellStyle name="40% - Accent6 20 2 3" xfId="47841"/>
    <cellStyle name="40% - Accent6 20 3" xfId="47842"/>
    <cellStyle name="40% - Accent6 20 3 2" xfId="47843"/>
    <cellStyle name="40% - Accent6 20 3 2 2" xfId="47844"/>
    <cellStyle name="40% - Accent6 20 3 3" xfId="47845"/>
    <cellStyle name="40% - Accent6 20 4" xfId="47846"/>
    <cellStyle name="40% - Accent6 20 4 2" xfId="47847"/>
    <cellStyle name="40% - Accent6 20 5" xfId="47848"/>
    <cellStyle name="40% - Accent6 20 6" xfId="47849"/>
    <cellStyle name="40% - Accent6 20 7" xfId="47850"/>
    <cellStyle name="40% - Accent6 20 8" xfId="47851"/>
    <cellStyle name="40% - Accent6 20 9" xfId="47852"/>
    <cellStyle name="40% - Accent6 20_PNF Disclosure Summary 063011" xfId="47853"/>
    <cellStyle name="40% - Accent6 21" xfId="47854"/>
    <cellStyle name="40% - Accent6 21 2" xfId="47855"/>
    <cellStyle name="40% - Accent6 22" xfId="47856"/>
    <cellStyle name="40% - Accent6 23" xfId="47857"/>
    <cellStyle name="40% - Accent6 24" xfId="47858"/>
    <cellStyle name="40% - Accent6 25" xfId="47859"/>
    <cellStyle name="40% - Accent6 26" xfId="47860"/>
    <cellStyle name="40% - Accent6 27" xfId="47861"/>
    <cellStyle name="40% - Accent6 28" xfId="47862"/>
    <cellStyle name="40% - Accent6 29" xfId="47863"/>
    <cellStyle name="40% - Accent6 3" xfId="47864"/>
    <cellStyle name="40% - Accent6 3 10" xfId="47865"/>
    <cellStyle name="40% - Accent6 3 10 2" xfId="47866"/>
    <cellStyle name="40% - Accent6 3 10 2 2" xfId="47867"/>
    <cellStyle name="40% - Accent6 3 10 3" xfId="47868"/>
    <cellStyle name="40% - Accent6 3 11" xfId="47869"/>
    <cellStyle name="40% - Accent6 3 11 2" xfId="47870"/>
    <cellStyle name="40% - Accent6 3 12" xfId="47871"/>
    <cellStyle name="40% - Accent6 3 13" xfId="47872"/>
    <cellStyle name="40% - Accent6 3 14" xfId="47873"/>
    <cellStyle name="40% - Accent6 3 15" xfId="47874"/>
    <cellStyle name="40% - Accent6 3 16" xfId="47875"/>
    <cellStyle name="40% - Accent6 3 17" xfId="47876"/>
    <cellStyle name="40% - Accent6 3 18" xfId="47877"/>
    <cellStyle name="40% - Accent6 3 19" xfId="47878"/>
    <cellStyle name="40% - Accent6 3 2" xfId="47879"/>
    <cellStyle name="40% - Accent6 3 2 10" xfId="47880"/>
    <cellStyle name="40% - Accent6 3 2 11" xfId="47881"/>
    <cellStyle name="40% - Accent6 3 2 12" xfId="47882"/>
    <cellStyle name="40% - Accent6 3 2 13" xfId="47883"/>
    <cellStyle name="40% - Accent6 3 2 14" xfId="47884"/>
    <cellStyle name="40% - Accent6 3 2 15" xfId="47885"/>
    <cellStyle name="40% - Accent6 3 2 16" xfId="47886"/>
    <cellStyle name="40% - Accent6 3 2 2" xfId="47887"/>
    <cellStyle name="40% - Accent6 3 2 2 10" xfId="47888"/>
    <cellStyle name="40% - Accent6 3 2 2 11" xfId="47889"/>
    <cellStyle name="40% - Accent6 3 2 2 12" xfId="47890"/>
    <cellStyle name="40% - Accent6 3 2 2 13" xfId="47891"/>
    <cellStyle name="40% - Accent6 3 2 2 14" xfId="47892"/>
    <cellStyle name="40% - Accent6 3 2 2 15" xfId="47893"/>
    <cellStyle name="40% - Accent6 3 2 2 2" xfId="47894"/>
    <cellStyle name="40% - Accent6 3 2 2 2 2" xfId="47895"/>
    <cellStyle name="40% - Accent6 3 2 2 2 2 2" xfId="47896"/>
    <cellStyle name="40% - Accent6 3 2 2 2 3" xfId="47897"/>
    <cellStyle name="40% - Accent6 3 2 2 3" xfId="47898"/>
    <cellStyle name="40% - Accent6 3 2 2 3 2" xfId="47899"/>
    <cellStyle name="40% - Accent6 3 2 2 3 2 2" xfId="47900"/>
    <cellStyle name="40% - Accent6 3 2 2 3 3" xfId="47901"/>
    <cellStyle name="40% - Accent6 3 2 2 4" xfId="47902"/>
    <cellStyle name="40% - Accent6 3 2 2 4 2" xfId="47903"/>
    <cellStyle name="40% - Accent6 3 2 2 5" xfId="47904"/>
    <cellStyle name="40% - Accent6 3 2 2 6" xfId="47905"/>
    <cellStyle name="40% - Accent6 3 2 2 7" xfId="47906"/>
    <cellStyle name="40% - Accent6 3 2 2 8" xfId="47907"/>
    <cellStyle name="40% - Accent6 3 2 2 9" xfId="47908"/>
    <cellStyle name="40% - Accent6 3 2 2_PNF Disclosure Summary 063011" xfId="47909"/>
    <cellStyle name="40% - Accent6 3 2 3" xfId="47910"/>
    <cellStyle name="40% - Accent6 3 2 3 2" xfId="47911"/>
    <cellStyle name="40% - Accent6 3 2 3 2 2" xfId="47912"/>
    <cellStyle name="40% - Accent6 3 2 3 3" xfId="47913"/>
    <cellStyle name="40% - Accent6 3 2 4" xfId="47914"/>
    <cellStyle name="40% - Accent6 3 2 4 2" xfId="47915"/>
    <cellStyle name="40% - Accent6 3 2 4 2 2" xfId="47916"/>
    <cellStyle name="40% - Accent6 3 2 4 3" xfId="47917"/>
    <cellStyle name="40% - Accent6 3 2 5" xfId="47918"/>
    <cellStyle name="40% - Accent6 3 2 5 2" xfId="47919"/>
    <cellStyle name="40% - Accent6 3 2 6" xfId="47920"/>
    <cellStyle name="40% - Accent6 3 2 7" xfId="47921"/>
    <cellStyle name="40% - Accent6 3 2 8" xfId="47922"/>
    <cellStyle name="40% - Accent6 3 2 9" xfId="47923"/>
    <cellStyle name="40% - Accent6 3 2_PNF Disclosure Summary 063011" xfId="47924"/>
    <cellStyle name="40% - Accent6 3 20" xfId="47925"/>
    <cellStyle name="40% - Accent6 3 21" xfId="47926"/>
    <cellStyle name="40% - Accent6 3 22" xfId="47927"/>
    <cellStyle name="40% - Accent6 3 3" xfId="47928"/>
    <cellStyle name="40% - Accent6 3 3 10" xfId="47929"/>
    <cellStyle name="40% - Accent6 3 3 11" xfId="47930"/>
    <cellStyle name="40% - Accent6 3 3 12" xfId="47931"/>
    <cellStyle name="40% - Accent6 3 3 13" xfId="47932"/>
    <cellStyle name="40% - Accent6 3 3 14" xfId="47933"/>
    <cellStyle name="40% - Accent6 3 3 15" xfId="47934"/>
    <cellStyle name="40% - Accent6 3 3 16" xfId="47935"/>
    <cellStyle name="40% - Accent6 3 3 2" xfId="47936"/>
    <cellStyle name="40% - Accent6 3 3 2 10" xfId="47937"/>
    <cellStyle name="40% - Accent6 3 3 2 11" xfId="47938"/>
    <cellStyle name="40% - Accent6 3 3 2 12" xfId="47939"/>
    <cellStyle name="40% - Accent6 3 3 2 13" xfId="47940"/>
    <cellStyle name="40% - Accent6 3 3 2 14" xfId="47941"/>
    <cellStyle name="40% - Accent6 3 3 2 15" xfId="47942"/>
    <cellStyle name="40% - Accent6 3 3 2 2" xfId="47943"/>
    <cellStyle name="40% - Accent6 3 3 2 2 2" xfId="47944"/>
    <cellStyle name="40% - Accent6 3 3 2 2 2 2" xfId="47945"/>
    <cellStyle name="40% - Accent6 3 3 2 2 3" xfId="47946"/>
    <cellStyle name="40% - Accent6 3 3 2 3" xfId="47947"/>
    <cellStyle name="40% - Accent6 3 3 2 3 2" xfId="47948"/>
    <cellStyle name="40% - Accent6 3 3 2 3 2 2" xfId="47949"/>
    <cellStyle name="40% - Accent6 3 3 2 3 3" xfId="47950"/>
    <cellStyle name="40% - Accent6 3 3 2 4" xfId="47951"/>
    <cellStyle name="40% - Accent6 3 3 2 4 2" xfId="47952"/>
    <cellStyle name="40% - Accent6 3 3 2 5" xfId="47953"/>
    <cellStyle name="40% - Accent6 3 3 2 6" xfId="47954"/>
    <cellStyle name="40% - Accent6 3 3 2 7" xfId="47955"/>
    <cellStyle name="40% - Accent6 3 3 2 8" xfId="47956"/>
    <cellStyle name="40% - Accent6 3 3 2 9" xfId="47957"/>
    <cellStyle name="40% - Accent6 3 3 2_PNF Disclosure Summary 063011" xfId="47958"/>
    <cellStyle name="40% - Accent6 3 3 3" xfId="47959"/>
    <cellStyle name="40% - Accent6 3 3 3 2" xfId="47960"/>
    <cellStyle name="40% - Accent6 3 3 3 2 2" xfId="47961"/>
    <cellStyle name="40% - Accent6 3 3 3 3" xfId="47962"/>
    <cellStyle name="40% - Accent6 3 3 4" xfId="47963"/>
    <cellStyle name="40% - Accent6 3 3 4 2" xfId="47964"/>
    <cellStyle name="40% - Accent6 3 3 4 2 2" xfId="47965"/>
    <cellStyle name="40% - Accent6 3 3 4 3" xfId="47966"/>
    <cellStyle name="40% - Accent6 3 3 5" xfId="47967"/>
    <cellStyle name="40% - Accent6 3 3 5 2" xfId="47968"/>
    <cellStyle name="40% - Accent6 3 3 6" xfId="47969"/>
    <cellStyle name="40% - Accent6 3 3 7" xfId="47970"/>
    <cellStyle name="40% - Accent6 3 3 8" xfId="47971"/>
    <cellStyle name="40% - Accent6 3 3 9" xfId="47972"/>
    <cellStyle name="40% - Accent6 3 3_PNF Disclosure Summary 063011" xfId="47973"/>
    <cellStyle name="40% - Accent6 3 4" xfId="47974"/>
    <cellStyle name="40% - Accent6 3 4 10" xfId="47975"/>
    <cellStyle name="40% - Accent6 3 4 11" xfId="47976"/>
    <cellStyle name="40% - Accent6 3 4 12" xfId="47977"/>
    <cellStyle name="40% - Accent6 3 4 13" xfId="47978"/>
    <cellStyle name="40% - Accent6 3 4 14" xfId="47979"/>
    <cellStyle name="40% - Accent6 3 4 15" xfId="47980"/>
    <cellStyle name="40% - Accent6 3 4 16" xfId="47981"/>
    <cellStyle name="40% - Accent6 3 4 2" xfId="47982"/>
    <cellStyle name="40% - Accent6 3 4 2 10" xfId="47983"/>
    <cellStyle name="40% - Accent6 3 4 2 11" xfId="47984"/>
    <cellStyle name="40% - Accent6 3 4 2 12" xfId="47985"/>
    <cellStyle name="40% - Accent6 3 4 2 13" xfId="47986"/>
    <cellStyle name="40% - Accent6 3 4 2 14" xfId="47987"/>
    <cellStyle name="40% - Accent6 3 4 2 15" xfId="47988"/>
    <cellStyle name="40% - Accent6 3 4 2 2" xfId="47989"/>
    <cellStyle name="40% - Accent6 3 4 2 2 2" xfId="47990"/>
    <cellStyle name="40% - Accent6 3 4 2 2 2 2" xfId="47991"/>
    <cellStyle name="40% - Accent6 3 4 2 2 3" xfId="47992"/>
    <cellStyle name="40% - Accent6 3 4 2 3" xfId="47993"/>
    <cellStyle name="40% - Accent6 3 4 2 3 2" xfId="47994"/>
    <cellStyle name="40% - Accent6 3 4 2 3 2 2" xfId="47995"/>
    <cellStyle name="40% - Accent6 3 4 2 3 3" xfId="47996"/>
    <cellStyle name="40% - Accent6 3 4 2 4" xfId="47997"/>
    <cellStyle name="40% - Accent6 3 4 2 4 2" xfId="47998"/>
    <cellStyle name="40% - Accent6 3 4 2 5" xfId="47999"/>
    <cellStyle name="40% - Accent6 3 4 2 6" xfId="48000"/>
    <cellStyle name="40% - Accent6 3 4 2 7" xfId="48001"/>
    <cellStyle name="40% - Accent6 3 4 2 8" xfId="48002"/>
    <cellStyle name="40% - Accent6 3 4 2 9" xfId="48003"/>
    <cellStyle name="40% - Accent6 3 4 2_PNF Disclosure Summary 063011" xfId="48004"/>
    <cellStyle name="40% - Accent6 3 4 3" xfId="48005"/>
    <cellStyle name="40% - Accent6 3 4 3 2" xfId="48006"/>
    <cellStyle name="40% - Accent6 3 4 3 2 2" xfId="48007"/>
    <cellStyle name="40% - Accent6 3 4 3 3" xfId="48008"/>
    <cellStyle name="40% - Accent6 3 4 4" xfId="48009"/>
    <cellStyle name="40% - Accent6 3 4 4 2" xfId="48010"/>
    <cellStyle name="40% - Accent6 3 4 4 2 2" xfId="48011"/>
    <cellStyle name="40% - Accent6 3 4 4 3" xfId="48012"/>
    <cellStyle name="40% - Accent6 3 4 5" xfId="48013"/>
    <cellStyle name="40% - Accent6 3 4 5 2" xfId="48014"/>
    <cellStyle name="40% - Accent6 3 4 6" xfId="48015"/>
    <cellStyle name="40% - Accent6 3 4 7" xfId="48016"/>
    <cellStyle name="40% - Accent6 3 4 8" xfId="48017"/>
    <cellStyle name="40% - Accent6 3 4 9" xfId="48018"/>
    <cellStyle name="40% - Accent6 3 4_PNF Disclosure Summary 063011" xfId="48019"/>
    <cellStyle name="40% - Accent6 3 5" xfId="48020"/>
    <cellStyle name="40% - Accent6 3 5 10" xfId="48021"/>
    <cellStyle name="40% - Accent6 3 5 11" xfId="48022"/>
    <cellStyle name="40% - Accent6 3 5 12" xfId="48023"/>
    <cellStyle name="40% - Accent6 3 5 13" xfId="48024"/>
    <cellStyle name="40% - Accent6 3 5 14" xfId="48025"/>
    <cellStyle name="40% - Accent6 3 5 15" xfId="48026"/>
    <cellStyle name="40% - Accent6 3 5 16" xfId="48027"/>
    <cellStyle name="40% - Accent6 3 5 2" xfId="48028"/>
    <cellStyle name="40% - Accent6 3 5 2 10" xfId="48029"/>
    <cellStyle name="40% - Accent6 3 5 2 11" xfId="48030"/>
    <cellStyle name="40% - Accent6 3 5 2 12" xfId="48031"/>
    <cellStyle name="40% - Accent6 3 5 2 13" xfId="48032"/>
    <cellStyle name="40% - Accent6 3 5 2 14" xfId="48033"/>
    <cellStyle name="40% - Accent6 3 5 2 15" xfId="48034"/>
    <cellStyle name="40% - Accent6 3 5 2 2" xfId="48035"/>
    <cellStyle name="40% - Accent6 3 5 2 2 2" xfId="48036"/>
    <cellStyle name="40% - Accent6 3 5 2 2 2 2" xfId="48037"/>
    <cellStyle name="40% - Accent6 3 5 2 2 3" xfId="48038"/>
    <cellStyle name="40% - Accent6 3 5 2 3" xfId="48039"/>
    <cellStyle name="40% - Accent6 3 5 2 3 2" xfId="48040"/>
    <cellStyle name="40% - Accent6 3 5 2 3 2 2" xfId="48041"/>
    <cellStyle name="40% - Accent6 3 5 2 3 3" xfId="48042"/>
    <cellStyle name="40% - Accent6 3 5 2 4" xfId="48043"/>
    <cellStyle name="40% - Accent6 3 5 2 4 2" xfId="48044"/>
    <cellStyle name="40% - Accent6 3 5 2 5" xfId="48045"/>
    <cellStyle name="40% - Accent6 3 5 2 6" xfId="48046"/>
    <cellStyle name="40% - Accent6 3 5 2 7" xfId="48047"/>
    <cellStyle name="40% - Accent6 3 5 2 8" xfId="48048"/>
    <cellStyle name="40% - Accent6 3 5 2 9" xfId="48049"/>
    <cellStyle name="40% - Accent6 3 5 2_PNF Disclosure Summary 063011" xfId="48050"/>
    <cellStyle name="40% - Accent6 3 5 3" xfId="48051"/>
    <cellStyle name="40% - Accent6 3 5 3 2" xfId="48052"/>
    <cellStyle name="40% - Accent6 3 5 3 2 2" xfId="48053"/>
    <cellStyle name="40% - Accent6 3 5 3 3" xfId="48054"/>
    <cellStyle name="40% - Accent6 3 5 4" xfId="48055"/>
    <cellStyle name="40% - Accent6 3 5 4 2" xfId="48056"/>
    <cellStyle name="40% - Accent6 3 5 4 2 2" xfId="48057"/>
    <cellStyle name="40% - Accent6 3 5 4 3" xfId="48058"/>
    <cellStyle name="40% - Accent6 3 5 5" xfId="48059"/>
    <cellStyle name="40% - Accent6 3 5 5 2" xfId="48060"/>
    <cellStyle name="40% - Accent6 3 5 6" xfId="48061"/>
    <cellStyle name="40% - Accent6 3 5 7" xfId="48062"/>
    <cellStyle name="40% - Accent6 3 5 8" xfId="48063"/>
    <cellStyle name="40% - Accent6 3 5 9" xfId="48064"/>
    <cellStyle name="40% - Accent6 3 5_PNF Disclosure Summary 063011" xfId="48065"/>
    <cellStyle name="40% - Accent6 3 6" xfId="48066"/>
    <cellStyle name="40% - Accent6 3 6 10" xfId="48067"/>
    <cellStyle name="40% - Accent6 3 6 11" xfId="48068"/>
    <cellStyle name="40% - Accent6 3 6 12" xfId="48069"/>
    <cellStyle name="40% - Accent6 3 6 13" xfId="48070"/>
    <cellStyle name="40% - Accent6 3 6 14" xfId="48071"/>
    <cellStyle name="40% - Accent6 3 6 15" xfId="48072"/>
    <cellStyle name="40% - Accent6 3 6 16" xfId="48073"/>
    <cellStyle name="40% - Accent6 3 6 2" xfId="48074"/>
    <cellStyle name="40% - Accent6 3 6 2 10" xfId="48075"/>
    <cellStyle name="40% - Accent6 3 6 2 11" xfId="48076"/>
    <cellStyle name="40% - Accent6 3 6 2 12" xfId="48077"/>
    <cellStyle name="40% - Accent6 3 6 2 13" xfId="48078"/>
    <cellStyle name="40% - Accent6 3 6 2 14" xfId="48079"/>
    <cellStyle name="40% - Accent6 3 6 2 15" xfId="48080"/>
    <cellStyle name="40% - Accent6 3 6 2 2" xfId="48081"/>
    <cellStyle name="40% - Accent6 3 6 2 2 2" xfId="48082"/>
    <cellStyle name="40% - Accent6 3 6 2 2 2 2" xfId="48083"/>
    <cellStyle name="40% - Accent6 3 6 2 2 3" xfId="48084"/>
    <cellStyle name="40% - Accent6 3 6 2 3" xfId="48085"/>
    <cellStyle name="40% - Accent6 3 6 2 3 2" xfId="48086"/>
    <cellStyle name="40% - Accent6 3 6 2 3 2 2" xfId="48087"/>
    <cellStyle name="40% - Accent6 3 6 2 3 3" xfId="48088"/>
    <cellStyle name="40% - Accent6 3 6 2 4" xfId="48089"/>
    <cellStyle name="40% - Accent6 3 6 2 4 2" xfId="48090"/>
    <cellStyle name="40% - Accent6 3 6 2 5" xfId="48091"/>
    <cellStyle name="40% - Accent6 3 6 2 6" xfId="48092"/>
    <cellStyle name="40% - Accent6 3 6 2 7" xfId="48093"/>
    <cellStyle name="40% - Accent6 3 6 2 8" xfId="48094"/>
    <cellStyle name="40% - Accent6 3 6 2 9" xfId="48095"/>
    <cellStyle name="40% - Accent6 3 6 2_PNF Disclosure Summary 063011" xfId="48096"/>
    <cellStyle name="40% - Accent6 3 6 3" xfId="48097"/>
    <cellStyle name="40% - Accent6 3 6 3 2" xfId="48098"/>
    <cellStyle name="40% - Accent6 3 6 3 2 2" xfId="48099"/>
    <cellStyle name="40% - Accent6 3 6 3 3" xfId="48100"/>
    <cellStyle name="40% - Accent6 3 6 4" xfId="48101"/>
    <cellStyle name="40% - Accent6 3 6 4 2" xfId="48102"/>
    <cellStyle name="40% - Accent6 3 6 4 2 2" xfId="48103"/>
    <cellStyle name="40% - Accent6 3 6 4 3" xfId="48104"/>
    <cellStyle name="40% - Accent6 3 6 5" xfId="48105"/>
    <cellStyle name="40% - Accent6 3 6 5 2" xfId="48106"/>
    <cellStyle name="40% - Accent6 3 6 6" xfId="48107"/>
    <cellStyle name="40% - Accent6 3 6 7" xfId="48108"/>
    <cellStyle name="40% - Accent6 3 6 8" xfId="48109"/>
    <cellStyle name="40% - Accent6 3 6 9" xfId="48110"/>
    <cellStyle name="40% - Accent6 3 6_PNF Disclosure Summary 063011" xfId="48111"/>
    <cellStyle name="40% - Accent6 3 7" xfId="48112"/>
    <cellStyle name="40% - Accent6 3 7 10" xfId="48113"/>
    <cellStyle name="40% - Accent6 3 7 11" xfId="48114"/>
    <cellStyle name="40% - Accent6 3 7 12" xfId="48115"/>
    <cellStyle name="40% - Accent6 3 7 13" xfId="48116"/>
    <cellStyle name="40% - Accent6 3 7 14" xfId="48117"/>
    <cellStyle name="40% - Accent6 3 7 15" xfId="48118"/>
    <cellStyle name="40% - Accent6 3 7 16" xfId="48119"/>
    <cellStyle name="40% - Accent6 3 7 2" xfId="48120"/>
    <cellStyle name="40% - Accent6 3 7 2 10" xfId="48121"/>
    <cellStyle name="40% - Accent6 3 7 2 11" xfId="48122"/>
    <cellStyle name="40% - Accent6 3 7 2 12" xfId="48123"/>
    <cellStyle name="40% - Accent6 3 7 2 13" xfId="48124"/>
    <cellStyle name="40% - Accent6 3 7 2 14" xfId="48125"/>
    <cellStyle name="40% - Accent6 3 7 2 15" xfId="48126"/>
    <cellStyle name="40% - Accent6 3 7 2 2" xfId="48127"/>
    <cellStyle name="40% - Accent6 3 7 2 2 2" xfId="48128"/>
    <cellStyle name="40% - Accent6 3 7 2 2 2 2" xfId="48129"/>
    <cellStyle name="40% - Accent6 3 7 2 2 3" xfId="48130"/>
    <cellStyle name="40% - Accent6 3 7 2 3" xfId="48131"/>
    <cellStyle name="40% - Accent6 3 7 2 3 2" xfId="48132"/>
    <cellStyle name="40% - Accent6 3 7 2 3 2 2" xfId="48133"/>
    <cellStyle name="40% - Accent6 3 7 2 3 3" xfId="48134"/>
    <cellStyle name="40% - Accent6 3 7 2 4" xfId="48135"/>
    <cellStyle name="40% - Accent6 3 7 2 4 2" xfId="48136"/>
    <cellStyle name="40% - Accent6 3 7 2 5" xfId="48137"/>
    <cellStyle name="40% - Accent6 3 7 2 6" xfId="48138"/>
    <cellStyle name="40% - Accent6 3 7 2 7" xfId="48139"/>
    <cellStyle name="40% - Accent6 3 7 2 8" xfId="48140"/>
    <cellStyle name="40% - Accent6 3 7 2 9" xfId="48141"/>
    <cellStyle name="40% - Accent6 3 7 2_PNF Disclosure Summary 063011" xfId="48142"/>
    <cellStyle name="40% - Accent6 3 7 3" xfId="48143"/>
    <cellStyle name="40% - Accent6 3 7 3 2" xfId="48144"/>
    <cellStyle name="40% - Accent6 3 7 3 2 2" xfId="48145"/>
    <cellStyle name="40% - Accent6 3 7 3 3" xfId="48146"/>
    <cellStyle name="40% - Accent6 3 7 4" xfId="48147"/>
    <cellStyle name="40% - Accent6 3 7 4 2" xfId="48148"/>
    <cellStyle name="40% - Accent6 3 7 4 2 2" xfId="48149"/>
    <cellStyle name="40% - Accent6 3 7 4 3" xfId="48150"/>
    <cellStyle name="40% - Accent6 3 7 5" xfId="48151"/>
    <cellStyle name="40% - Accent6 3 7 5 2" xfId="48152"/>
    <cellStyle name="40% - Accent6 3 7 6" xfId="48153"/>
    <cellStyle name="40% - Accent6 3 7 7" xfId="48154"/>
    <cellStyle name="40% - Accent6 3 7 8" xfId="48155"/>
    <cellStyle name="40% - Accent6 3 7 9" xfId="48156"/>
    <cellStyle name="40% - Accent6 3 7_PNF Disclosure Summary 063011" xfId="48157"/>
    <cellStyle name="40% - Accent6 3 8" xfId="48158"/>
    <cellStyle name="40% - Accent6 3 8 10" xfId="48159"/>
    <cellStyle name="40% - Accent6 3 8 11" xfId="48160"/>
    <cellStyle name="40% - Accent6 3 8 12" xfId="48161"/>
    <cellStyle name="40% - Accent6 3 8 13" xfId="48162"/>
    <cellStyle name="40% - Accent6 3 8 14" xfId="48163"/>
    <cellStyle name="40% - Accent6 3 8 15" xfId="48164"/>
    <cellStyle name="40% - Accent6 3 8 2" xfId="48165"/>
    <cellStyle name="40% - Accent6 3 8 2 2" xfId="48166"/>
    <cellStyle name="40% - Accent6 3 8 2 2 2" xfId="48167"/>
    <cellStyle name="40% - Accent6 3 8 2 3" xfId="48168"/>
    <cellStyle name="40% - Accent6 3 8 3" xfId="48169"/>
    <cellStyle name="40% - Accent6 3 8 3 2" xfId="48170"/>
    <cellStyle name="40% - Accent6 3 8 3 2 2" xfId="48171"/>
    <cellStyle name="40% - Accent6 3 8 3 3" xfId="48172"/>
    <cellStyle name="40% - Accent6 3 8 4" xfId="48173"/>
    <cellStyle name="40% - Accent6 3 8 4 2" xfId="48174"/>
    <cellStyle name="40% - Accent6 3 8 5" xfId="48175"/>
    <cellStyle name="40% - Accent6 3 8 6" xfId="48176"/>
    <cellStyle name="40% - Accent6 3 8 7" xfId="48177"/>
    <cellStyle name="40% - Accent6 3 8 8" xfId="48178"/>
    <cellStyle name="40% - Accent6 3 8 9" xfId="48179"/>
    <cellStyle name="40% - Accent6 3 8_PNF Disclosure Summary 063011" xfId="48180"/>
    <cellStyle name="40% - Accent6 3 9" xfId="48181"/>
    <cellStyle name="40% - Accent6 3 9 2" xfId="48182"/>
    <cellStyle name="40% - Accent6 3 9 2 2" xfId="48183"/>
    <cellStyle name="40% - Accent6 3 9 3" xfId="48184"/>
    <cellStyle name="40% - Accent6 3_PNF Disclosure Summary 063011" xfId="48185"/>
    <cellStyle name="40% - Accent6 30" xfId="48186"/>
    <cellStyle name="40% - Accent6 31" xfId="48187"/>
    <cellStyle name="40% - Accent6 32" xfId="48188"/>
    <cellStyle name="40% - Accent6 4" xfId="48189"/>
    <cellStyle name="40% - Accent6 4 10" xfId="48190"/>
    <cellStyle name="40% - Accent6 4 10 2" xfId="48191"/>
    <cellStyle name="40% - Accent6 4 10 2 2" xfId="48192"/>
    <cellStyle name="40% - Accent6 4 10 3" xfId="48193"/>
    <cellStyle name="40% - Accent6 4 11" xfId="48194"/>
    <cellStyle name="40% - Accent6 4 11 2" xfId="48195"/>
    <cellStyle name="40% - Accent6 4 12" xfId="48196"/>
    <cellStyle name="40% - Accent6 4 13" xfId="48197"/>
    <cellStyle name="40% - Accent6 4 14" xfId="48198"/>
    <cellStyle name="40% - Accent6 4 15" xfId="48199"/>
    <cellStyle name="40% - Accent6 4 16" xfId="48200"/>
    <cellStyle name="40% - Accent6 4 17" xfId="48201"/>
    <cellStyle name="40% - Accent6 4 18" xfId="48202"/>
    <cellStyle name="40% - Accent6 4 19" xfId="48203"/>
    <cellStyle name="40% - Accent6 4 2" xfId="48204"/>
    <cellStyle name="40% - Accent6 4 2 10" xfId="48205"/>
    <cellStyle name="40% - Accent6 4 2 11" xfId="48206"/>
    <cellStyle name="40% - Accent6 4 2 12" xfId="48207"/>
    <cellStyle name="40% - Accent6 4 2 13" xfId="48208"/>
    <cellStyle name="40% - Accent6 4 2 14" xfId="48209"/>
    <cellStyle name="40% - Accent6 4 2 15" xfId="48210"/>
    <cellStyle name="40% - Accent6 4 2 16" xfId="48211"/>
    <cellStyle name="40% - Accent6 4 2 2" xfId="48212"/>
    <cellStyle name="40% - Accent6 4 2 2 10" xfId="48213"/>
    <cellStyle name="40% - Accent6 4 2 2 11" xfId="48214"/>
    <cellStyle name="40% - Accent6 4 2 2 12" xfId="48215"/>
    <cellStyle name="40% - Accent6 4 2 2 13" xfId="48216"/>
    <cellStyle name="40% - Accent6 4 2 2 14" xfId="48217"/>
    <cellStyle name="40% - Accent6 4 2 2 15" xfId="48218"/>
    <cellStyle name="40% - Accent6 4 2 2 2" xfId="48219"/>
    <cellStyle name="40% - Accent6 4 2 2 2 2" xfId="48220"/>
    <cellStyle name="40% - Accent6 4 2 2 2 2 2" xfId="48221"/>
    <cellStyle name="40% - Accent6 4 2 2 2 3" xfId="48222"/>
    <cellStyle name="40% - Accent6 4 2 2 3" xfId="48223"/>
    <cellStyle name="40% - Accent6 4 2 2 3 2" xfId="48224"/>
    <cellStyle name="40% - Accent6 4 2 2 3 2 2" xfId="48225"/>
    <cellStyle name="40% - Accent6 4 2 2 3 3" xfId="48226"/>
    <cellStyle name="40% - Accent6 4 2 2 4" xfId="48227"/>
    <cellStyle name="40% - Accent6 4 2 2 4 2" xfId="48228"/>
    <cellStyle name="40% - Accent6 4 2 2 5" xfId="48229"/>
    <cellStyle name="40% - Accent6 4 2 2 6" xfId="48230"/>
    <cellStyle name="40% - Accent6 4 2 2 7" xfId="48231"/>
    <cellStyle name="40% - Accent6 4 2 2 8" xfId="48232"/>
    <cellStyle name="40% - Accent6 4 2 2 9" xfId="48233"/>
    <cellStyle name="40% - Accent6 4 2 2_PNF Disclosure Summary 063011" xfId="48234"/>
    <cellStyle name="40% - Accent6 4 2 3" xfId="48235"/>
    <cellStyle name="40% - Accent6 4 2 3 2" xfId="48236"/>
    <cellStyle name="40% - Accent6 4 2 3 2 2" xfId="48237"/>
    <cellStyle name="40% - Accent6 4 2 3 3" xfId="48238"/>
    <cellStyle name="40% - Accent6 4 2 4" xfId="48239"/>
    <cellStyle name="40% - Accent6 4 2 4 2" xfId="48240"/>
    <cellStyle name="40% - Accent6 4 2 4 2 2" xfId="48241"/>
    <cellStyle name="40% - Accent6 4 2 4 3" xfId="48242"/>
    <cellStyle name="40% - Accent6 4 2 5" xfId="48243"/>
    <cellStyle name="40% - Accent6 4 2 5 2" xfId="48244"/>
    <cellStyle name="40% - Accent6 4 2 6" xfId="48245"/>
    <cellStyle name="40% - Accent6 4 2 7" xfId="48246"/>
    <cellStyle name="40% - Accent6 4 2 8" xfId="48247"/>
    <cellStyle name="40% - Accent6 4 2 9" xfId="48248"/>
    <cellStyle name="40% - Accent6 4 2_PNF Disclosure Summary 063011" xfId="48249"/>
    <cellStyle name="40% - Accent6 4 20" xfId="48250"/>
    <cellStyle name="40% - Accent6 4 21" xfId="48251"/>
    <cellStyle name="40% - Accent6 4 22" xfId="48252"/>
    <cellStyle name="40% - Accent6 4 3" xfId="48253"/>
    <cellStyle name="40% - Accent6 4 3 10" xfId="48254"/>
    <cellStyle name="40% - Accent6 4 3 11" xfId="48255"/>
    <cellStyle name="40% - Accent6 4 3 12" xfId="48256"/>
    <cellStyle name="40% - Accent6 4 3 13" xfId="48257"/>
    <cellStyle name="40% - Accent6 4 3 14" xfId="48258"/>
    <cellStyle name="40% - Accent6 4 3 15" xfId="48259"/>
    <cellStyle name="40% - Accent6 4 3 16" xfId="48260"/>
    <cellStyle name="40% - Accent6 4 3 2" xfId="48261"/>
    <cellStyle name="40% - Accent6 4 3 2 10" xfId="48262"/>
    <cellStyle name="40% - Accent6 4 3 2 11" xfId="48263"/>
    <cellStyle name="40% - Accent6 4 3 2 12" xfId="48264"/>
    <cellStyle name="40% - Accent6 4 3 2 13" xfId="48265"/>
    <cellStyle name="40% - Accent6 4 3 2 14" xfId="48266"/>
    <cellStyle name="40% - Accent6 4 3 2 15" xfId="48267"/>
    <cellStyle name="40% - Accent6 4 3 2 2" xfId="48268"/>
    <cellStyle name="40% - Accent6 4 3 2 2 2" xfId="48269"/>
    <cellStyle name="40% - Accent6 4 3 2 2 2 2" xfId="48270"/>
    <cellStyle name="40% - Accent6 4 3 2 2 3" xfId="48271"/>
    <cellStyle name="40% - Accent6 4 3 2 3" xfId="48272"/>
    <cellStyle name="40% - Accent6 4 3 2 3 2" xfId="48273"/>
    <cellStyle name="40% - Accent6 4 3 2 3 2 2" xfId="48274"/>
    <cellStyle name="40% - Accent6 4 3 2 3 3" xfId="48275"/>
    <cellStyle name="40% - Accent6 4 3 2 4" xfId="48276"/>
    <cellStyle name="40% - Accent6 4 3 2 4 2" xfId="48277"/>
    <cellStyle name="40% - Accent6 4 3 2 5" xfId="48278"/>
    <cellStyle name="40% - Accent6 4 3 2 6" xfId="48279"/>
    <cellStyle name="40% - Accent6 4 3 2 7" xfId="48280"/>
    <cellStyle name="40% - Accent6 4 3 2 8" xfId="48281"/>
    <cellStyle name="40% - Accent6 4 3 2 9" xfId="48282"/>
    <cellStyle name="40% - Accent6 4 3 2_PNF Disclosure Summary 063011" xfId="48283"/>
    <cellStyle name="40% - Accent6 4 3 3" xfId="48284"/>
    <cellStyle name="40% - Accent6 4 3 3 2" xfId="48285"/>
    <cellStyle name="40% - Accent6 4 3 3 2 2" xfId="48286"/>
    <cellStyle name="40% - Accent6 4 3 3 3" xfId="48287"/>
    <cellStyle name="40% - Accent6 4 3 4" xfId="48288"/>
    <cellStyle name="40% - Accent6 4 3 4 2" xfId="48289"/>
    <cellStyle name="40% - Accent6 4 3 4 2 2" xfId="48290"/>
    <cellStyle name="40% - Accent6 4 3 4 3" xfId="48291"/>
    <cellStyle name="40% - Accent6 4 3 5" xfId="48292"/>
    <cellStyle name="40% - Accent6 4 3 5 2" xfId="48293"/>
    <cellStyle name="40% - Accent6 4 3 6" xfId="48294"/>
    <cellStyle name="40% - Accent6 4 3 7" xfId="48295"/>
    <cellStyle name="40% - Accent6 4 3 8" xfId="48296"/>
    <cellStyle name="40% - Accent6 4 3 9" xfId="48297"/>
    <cellStyle name="40% - Accent6 4 3_PNF Disclosure Summary 063011" xfId="48298"/>
    <cellStyle name="40% - Accent6 4 4" xfId="48299"/>
    <cellStyle name="40% - Accent6 4 4 10" xfId="48300"/>
    <cellStyle name="40% - Accent6 4 4 11" xfId="48301"/>
    <cellStyle name="40% - Accent6 4 4 12" xfId="48302"/>
    <cellStyle name="40% - Accent6 4 4 13" xfId="48303"/>
    <cellStyle name="40% - Accent6 4 4 14" xfId="48304"/>
    <cellStyle name="40% - Accent6 4 4 15" xfId="48305"/>
    <cellStyle name="40% - Accent6 4 4 16" xfId="48306"/>
    <cellStyle name="40% - Accent6 4 4 2" xfId="48307"/>
    <cellStyle name="40% - Accent6 4 4 2 10" xfId="48308"/>
    <cellStyle name="40% - Accent6 4 4 2 11" xfId="48309"/>
    <cellStyle name="40% - Accent6 4 4 2 12" xfId="48310"/>
    <cellStyle name="40% - Accent6 4 4 2 13" xfId="48311"/>
    <cellStyle name="40% - Accent6 4 4 2 14" xfId="48312"/>
    <cellStyle name="40% - Accent6 4 4 2 15" xfId="48313"/>
    <cellStyle name="40% - Accent6 4 4 2 2" xfId="48314"/>
    <cellStyle name="40% - Accent6 4 4 2 2 2" xfId="48315"/>
    <cellStyle name="40% - Accent6 4 4 2 2 2 2" xfId="48316"/>
    <cellStyle name="40% - Accent6 4 4 2 2 3" xfId="48317"/>
    <cellStyle name="40% - Accent6 4 4 2 3" xfId="48318"/>
    <cellStyle name="40% - Accent6 4 4 2 3 2" xfId="48319"/>
    <cellStyle name="40% - Accent6 4 4 2 3 2 2" xfId="48320"/>
    <cellStyle name="40% - Accent6 4 4 2 3 3" xfId="48321"/>
    <cellStyle name="40% - Accent6 4 4 2 4" xfId="48322"/>
    <cellStyle name="40% - Accent6 4 4 2 4 2" xfId="48323"/>
    <cellStyle name="40% - Accent6 4 4 2 5" xfId="48324"/>
    <cellStyle name="40% - Accent6 4 4 2 6" xfId="48325"/>
    <cellStyle name="40% - Accent6 4 4 2 7" xfId="48326"/>
    <cellStyle name="40% - Accent6 4 4 2 8" xfId="48327"/>
    <cellStyle name="40% - Accent6 4 4 2 9" xfId="48328"/>
    <cellStyle name="40% - Accent6 4 4 2_PNF Disclosure Summary 063011" xfId="48329"/>
    <cellStyle name="40% - Accent6 4 4 3" xfId="48330"/>
    <cellStyle name="40% - Accent6 4 4 3 2" xfId="48331"/>
    <cellStyle name="40% - Accent6 4 4 3 2 2" xfId="48332"/>
    <cellStyle name="40% - Accent6 4 4 3 3" xfId="48333"/>
    <cellStyle name="40% - Accent6 4 4 4" xfId="48334"/>
    <cellStyle name="40% - Accent6 4 4 4 2" xfId="48335"/>
    <cellStyle name="40% - Accent6 4 4 4 2 2" xfId="48336"/>
    <cellStyle name="40% - Accent6 4 4 4 3" xfId="48337"/>
    <cellStyle name="40% - Accent6 4 4 5" xfId="48338"/>
    <cellStyle name="40% - Accent6 4 4 5 2" xfId="48339"/>
    <cellStyle name="40% - Accent6 4 4 6" xfId="48340"/>
    <cellStyle name="40% - Accent6 4 4 7" xfId="48341"/>
    <cellStyle name="40% - Accent6 4 4 8" xfId="48342"/>
    <cellStyle name="40% - Accent6 4 4 9" xfId="48343"/>
    <cellStyle name="40% - Accent6 4 4_PNF Disclosure Summary 063011" xfId="48344"/>
    <cellStyle name="40% - Accent6 4 5" xfId="48345"/>
    <cellStyle name="40% - Accent6 4 5 10" xfId="48346"/>
    <cellStyle name="40% - Accent6 4 5 11" xfId="48347"/>
    <cellStyle name="40% - Accent6 4 5 12" xfId="48348"/>
    <cellStyle name="40% - Accent6 4 5 13" xfId="48349"/>
    <cellStyle name="40% - Accent6 4 5 14" xfId="48350"/>
    <cellStyle name="40% - Accent6 4 5 15" xfId="48351"/>
    <cellStyle name="40% - Accent6 4 5 16" xfId="48352"/>
    <cellStyle name="40% - Accent6 4 5 2" xfId="48353"/>
    <cellStyle name="40% - Accent6 4 5 2 10" xfId="48354"/>
    <cellStyle name="40% - Accent6 4 5 2 11" xfId="48355"/>
    <cellStyle name="40% - Accent6 4 5 2 12" xfId="48356"/>
    <cellStyle name="40% - Accent6 4 5 2 13" xfId="48357"/>
    <cellStyle name="40% - Accent6 4 5 2 14" xfId="48358"/>
    <cellStyle name="40% - Accent6 4 5 2 15" xfId="48359"/>
    <cellStyle name="40% - Accent6 4 5 2 2" xfId="48360"/>
    <cellStyle name="40% - Accent6 4 5 2 2 2" xfId="48361"/>
    <cellStyle name="40% - Accent6 4 5 2 2 2 2" xfId="48362"/>
    <cellStyle name="40% - Accent6 4 5 2 2 3" xfId="48363"/>
    <cellStyle name="40% - Accent6 4 5 2 3" xfId="48364"/>
    <cellStyle name="40% - Accent6 4 5 2 3 2" xfId="48365"/>
    <cellStyle name="40% - Accent6 4 5 2 3 2 2" xfId="48366"/>
    <cellStyle name="40% - Accent6 4 5 2 3 3" xfId="48367"/>
    <cellStyle name="40% - Accent6 4 5 2 4" xfId="48368"/>
    <cellStyle name="40% - Accent6 4 5 2 4 2" xfId="48369"/>
    <cellStyle name="40% - Accent6 4 5 2 5" xfId="48370"/>
    <cellStyle name="40% - Accent6 4 5 2 6" xfId="48371"/>
    <cellStyle name="40% - Accent6 4 5 2 7" xfId="48372"/>
    <cellStyle name="40% - Accent6 4 5 2 8" xfId="48373"/>
    <cellStyle name="40% - Accent6 4 5 2 9" xfId="48374"/>
    <cellStyle name="40% - Accent6 4 5 2_PNF Disclosure Summary 063011" xfId="48375"/>
    <cellStyle name="40% - Accent6 4 5 3" xfId="48376"/>
    <cellStyle name="40% - Accent6 4 5 3 2" xfId="48377"/>
    <cellStyle name="40% - Accent6 4 5 3 2 2" xfId="48378"/>
    <cellStyle name="40% - Accent6 4 5 3 3" xfId="48379"/>
    <cellStyle name="40% - Accent6 4 5 4" xfId="48380"/>
    <cellStyle name="40% - Accent6 4 5 4 2" xfId="48381"/>
    <cellStyle name="40% - Accent6 4 5 4 2 2" xfId="48382"/>
    <cellStyle name="40% - Accent6 4 5 4 3" xfId="48383"/>
    <cellStyle name="40% - Accent6 4 5 5" xfId="48384"/>
    <cellStyle name="40% - Accent6 4 5 5 2" xfId="48385"/>
    <cellStyle name="40% - Accent6 4 5 6" xfId="48386"/>
    <cellStyle name="40% - Accent6 4 5 7" xfId="48387"/>
    <cellStyle name="40% - Accent6 4 5 8" xfId="48388"/>
    <cellStyle name="40% - Accent6 4 5 9" xfId="48389"/>
    <cellStyle name="40% - Accent6 4 5_PNF Disclosure Summary 063011" xfId="48390"/>
    <cellStyle name="40% - Accent6 4 6" xfId="48391"/>
    <cellStyle name="40% - Accent6 4 6 10" xfId="48392"/>
    <cellStyle name="40% - Accent6 4 6 11" xfId="48393"/>
    <cellStyle name="40% - Accent6 4 6 12" xfId="48394"/>
    <cellStyle name="40% - Accent6 4 6 13" xfId="48395"/>
    <cellStyle name="40% - Accent6 4 6 14" xfId="48396"/>
    <cellStyle name="40% - Accent6 4 6 15" xfId="48397"/>
    <cellStyle name="40% - Accent6 4 6 16" xfId="48398"/>
    <cellStyle name="40% - Accent6 4 6 2" xfId="48399"/>
    <cellStyle name="40% - Accent6 4 6 2 10" xfId="48400"/>
    <cellStyle name="40% - Accent6 4 6 2 11" xfId="48401"/>
    <cellStyle name="40% - Accent6 4 6 2 12" xfId="48402"/>
    <cellStyle name="40% - Accent6 4 6 2 13" xfId="48403"/>
    <cellStyle name="40% - Accent6 4 6 2 14" xfId="48404"/>
    <cellStyle name="40% - Accent6 4 6 2 15" xfId="48405"/>
    <cellStyle name="40% - Accent6 4 6 2 2" xfId="48406"/>
    <cellStyle name="40% - Accent6 4 6 2 2 2" xfId="48407"/>
    <cellStyle name="40% - Accent6 4 6 2 2 2 2" xfId="48408"/>
    <cellStyle name="40% - Accent6 4 6 2 2 3" xfId="48409"/>
    <cellStyle name="40% - Accent6 4 6 2 3" xfId="48410"/>
    <cellStyle name="40% - Accent6 4 6 2 3 2" xfId="48411"/>
    <cellStyle name="40% - Accent6 4 6 2 3 2 2" xfId="48412"/>
    <cellStyle name="40% - Accent6 4 6 2 3 3" xfId="48413"/>
    <cellStyle name="40% - Accent6 4 6 2 4" xfId="48414"/>
    <cellStyle name="40% - Accent6 4 6 2 4 2" xfId="48415"/>
    <cellStyle name="40% - Accent6 4 6 2 5" xfId="48416"/>
    <cellStyle name="40% - Accent6 4 6 2 6" xfId="48417"/>
    <cellStyle name="40% - Accent6 4 6 2 7" xfId="48418"/>
    <cellStyle name="40% - Accent6 4 6 2 8" xfId="48419"/>
    <cellStyle name="40% - Accent6 4 6 2 9" xfId="48420"/>
    <cellStyle name="40% - Accent6 4 6 2_PNF Disclosure Summary 063011" xfId="48421"/>
    <cellStyle name="40% - Accent6 4 6 3" xfId="48422"/>
    <cellStyle name="40% - Accent6 4 6 3 2" xfId="48423"/>
    <cellStyle name="40% - Accent6 4 6 3 2 2" xfId="48424"/>
    <cellStyle name="40% - Accent6 4 6 3 3" xfId="48425"/>
    <cellStyle name="40% - Accent6 4 6 4" xfId="48426"/>
    <cellStyle name="40% - Accent6 4 6 4 2" xfId="48427"/>
    <cellStyle name="40% - Accent6 4 6 4 2 2" xfId="48428"/>
    <cellStyle name="40% - Accent6 4 6 4 3" xfId="48429"/>
    <cellStyle name="40% - Accent6 4 6 5" xfId="48430"/>
    <cellStyle name="40% - Accent6 4 6 5 2" xfId="48431"/>
    <cellStyle name="40% - Accent6 4 6 6" xfId="48432"/>
    <cellStyle name="40% - Accent6 4 6 7" xfId="48433"/>
    <cellStyle name="40% - Accent6 4 6 8" xfId="48434"/>
    <cellStyle name="40% - Accent6 4 6 9" xfId="48435"/>
    <cellStyle name="40% - Accent6 4 6_PNF Disclosure Summary 063011" xfId="48436"/>
    <cellStyle name="40% - Accent6 4 7" xfId="48437"/>
    <cellStyle name="40% - Accent6 4 7 10" xfId="48438"/>
    <cellStyle name="40% - Accent6 4 7 11" xfId="48439"/>
    <cellStyle name="40% - Accent6 4 7 12" xfId="48440"/>
    <cellStyle name="40% - Accent6 4 7 13" xfId="48441"/>
    <cellStyle name="40% - Accent6 4 7 14" xfId="48442"/>
    <cellStyle name="40% - Accent6 4 7 15" xfId="48443"/>
    <cellStyle name="40% - Accent6 4 7 16" xfId="48444"/>
    <cellStyle name="40% - Accent6 4 7 2" xfId="48445"/>
    <cellStyle name="40% - Accent6 4 7 2 10" xfId="48446"/>
    <cellStyle name="40% - Accent6 4 7 2 11" xfId="48447"/>
    <cellStyle name="40% - Accent6 4 7 2 12" xfId="48448"/>
    <cellStyle name="40% - Accent6 4 7 2 13" xfId="48449"/>
    <cellStyle name="40% - Accent6 4 7 2 14" xfId="48450"/>
    <cellStyle name="40% - Accent6 4 7 2 15" xfId="48451"/>
    <cellStyle name="40% - Accent6 4 7 2 2" xfId="48452"/>
    <cellStyle name="40% - Accent6 4 7 2 2 2" xfId="48453"/>
    <cellStyle name="40% - Accent6 4 7 2 2 2 2" xfId="48454"/>
    <cellStyle name="40% - Accent6 4 7 2 2 3" xfId="48455"/>
    <cellStyle name="40% - Accent6 4 7 2 3" xfId="48456"/>
    <cellStyle name="40% - Accent6 4 7 2 3 2" xfId="48457"/>
    <cellStyle name="40% - Accent6 4 7 2 3 2 2" xfId="48458"/>
    <cellStyle name="40% - Accent6 4 7 2 3 3" xfId="48459"/>
    <cellStyle name="40% - Accent6 4 7 2 4" xfId="48460"/>
    <cellStyle name="40% - Accent6 4 7 2 4 2" xfId="48461"/>
    <cellStyle name="40% - Accent6 4 7 2 5" xfId="48462"/>
    <cellStyle name="40% - Accent6 4 7 2 6" xfId="48463"/>
    <cellStyle name="40% - Accent6 4 7 2 7" xfId="48464"/>
    <cellStyle name="40% - Accent6 4 7 2 8" xfId="48465"/>
    <cellStyle name="40% - Accent6 4 7 2 9" xfId="48466"/>
    <cellStyle name="40% - Accent6 4 7 2_PNF Disclosure Summary 063011" xfId="48467"/>
    <cellStyle name="40% - Accent6 4 7 3" xfId="48468"/>
    <cellStyle name="40% - Accent6 4 7 3 2" xfId="48469"/>
    <cellStyle name="40% - Accent6 4 7 3 2 2" xfId="48470"/>
    <cellStyle name="40% - Accent6 4 7 3 3" xfId="48471"/>
    <cellStyle name="40% - Accent6 4 7 4" xfId="48472"/>
    <cellStyle name="40% - Accent6 4 7 4 2" xfId="48473"/>
    <cellStyle name="40% - Accent6 4 7 4 2 2" xfId="48474"/>
    <cellStyle name="40% - Accent6 4 7 4 3" xfId="48475"/>
    <cellStyle name="40% - Accent6 4 7 5" xfId="48476"/>
    <cellStyle name="40% - Accent6 4 7 5 2" xfId="48477"/>
    <cellStyle name="40% - Accent6 4 7 6" xfId="48478"/>
    <cellStyle name="40% - Accent6 4 7 7" xfId="48479"/>
    <cellStyle name="40% - Accent6 4 7 8" xfId="48480"/>
    <cellStyle name="40% - Accent6 4 7 9" xfId="48481"/>
    <cellStyle name="40% - Accent6 4 7_PNF Disclosure Summary 063011" xfId="48482"/>
    <cellStyle name="40% - Accent6 4 8" xfId="48483"/>
    <cellStyle name="40% - Accent6 4 8 10" xfId="48484"/>
    <cellStyle name="40% - Accent6 4 8 11" xfId="48485"/>
    <cellStyle name="40% - Accent6 4 8 12" xfId="48486"/>
    <cellStyle name="40% - Accent6 4 8 13" xfId="48487"/>
    <cellStyle name="40% - Accent6 4 8 14" xfId="48488"/>
    <cellStyle name="40% - Accent6 4 8 15" xfId="48489"/>
    <cellStyle name="40% - Accent6 4 8 2" xfId="48490"/>
    <cellStyle name="40% - Accent6 4 8 2 2" xfId="48491"/>
    <cellStyle name="40% - Accent6 4 8 2 2 2" xfId="48492"/>
    <cellStyle name="40% - Accent6 4 8 2 3" xfId="48493"/>
    <cellStyle name="40% - Accent6 4 8 3" xfId="48494"/>
    <cellStyle name="40% - Accent6 4 8 3 2" xfId="48495"/>
    <cellStyle name="40% - Accent6 4 8 3 2 2" xfId="48496"/>
    <cellStyle name="40% - Accent6 4 8 3 3" xfId="48497"/>
    <cellStyle name="40% - Accent6 4 8 4" xfId="48498"/>
    <cellStyle name="40% - Accent6 4 8 4 2" xfId="48499"/>
    <cellStyle name="40% - Accent6 4 8 5" xfId="48500"/>
    <cellStyle name="40% - Accent6 4 8 6" xfId="48501"/>
    <cellStyle name="40% - Accent6 4 8 7" xfId="48502"/>
    <cellStyle name="40% - Accent6 4 8 8" xfId="48503"/>
    <cellStyle name="40% - Accent6 4 8 9" xfId="48504"/>
    <cellStyle name="40% - Accent6 4 8_PNF Disclosure Summary 063011" xfId="48505"/>
    <cellStyle name="40% - Accent6 4 9" xfId="48506"/>
    <cellStyle name="40% - Accent6 4 9 2" xfId="48507"/>
    <cellStyle name="40% - Accent6 4 9 2 2" xfId="48508"/>
    <cellStyle name="40% - Accent6 4 9 3" xfId="48509"/>
    <cellStyle name="40% - Accent6 4_PNF Disclosure Summary 063011" xfId="48510"/>
    <cellStyle name="40% - Accent6 5" xfId="48511"/>
    <cellStyle name="40% - Accent6 5 10" xfId="48512"/>
    <cellStyle name="40% - Accent6 5 10 2" xfId="48513"/>
    <cellStyle name="40% - Accent6 5 10 2 2" xfId="48514"/>
    <cellStyle name="40% - Accent6 5 10 3" xfId="48515"/>
    <cellStyle name="40% - Accent6 5 11" xfId="48516"/>
    <cellStyle name="40% - Accent6 5 11 2" xfId="48517"/>
    <cellStyle name="40% - Accent6 5 12" xfId="48518"/>
    <cellStyle name="40% - Accent6 5 13" xfId="48519"/>
    <cellStyle name="40% - Accent6 5 14" xfId="48520"/>
    <cellStyle name="40% - Accent6 5 15" xfId="48521"/>
    <cellStyle name="40% - Accent6 5 16" xfId="48522"/>
    <cellStyle name="40% - Accent6 5 17" xfId="48523"/>
    <cellStyle name="40% - Accent6 5 18" xfId="48524"/>
    <cellStyle name="40% - Accent6 5 19" xfId="48525"/>
    <cellStyle name="40% - Accent6 5 2" xfId="48526"/>
    <cellStyle name="40% - Accent6 5 2 10" xfId="48527"/>
    <cellStyle name="40% - Accent6 5 2 11" xfId="48528"/>
    <cellStyle name="40% - Accent6 5 2 12" xfId="48529"/>
    <cellStyle name="40% - Accent6 5 2 13" xfId="48530"/>
    <cellStyle name="40% - Accent6 5 2 14" xfId="48531"/>
    <cellStyle name="40% - Accent6 5 2 15" xfId="48532"/>
    <cellStyle name="40% - Accent6 5 2 16" xfId="48533"/>
    <cellStyle name="40% - Accent6 5 2 2" xfId="48534"/>
    <cellStyle name="40% - Accent6 5 2 2 10" xfId="48535"/>
    <cellStyle name="40% - Accent6 5 2 2 11" xfId="48536"/>
    <cellStyle name="40% - Accent6 5 2 2 12" xfId="48537"/>
    <cellStyle name="40% - Accent6 5 2 2 13" xfId="48538"/>
    <cellStyle name="40% - Accent6 5 2 2 14" xfId="48539"/>
    <cellStyle name="40% - Accent6 5 2 2 15" xfId="48540"/>
    <cellStyle name="40% - Accent6 5 2 2 2" xfId="48541"/>
    <cellStyle name="40% - Accent6 5 2 2 2 2" xfId="48542"/>
    <cellStyle name="40% - Accent6 5 2 2 2 2 2" xfId="48543"/>
    <cellStyle name="40% - Accent6 5 2 2 2 3" xfId="48544"/>
    <cellStyle name="40% - Accent6 5 2 2 3" xfId="48545"/>
    <cellStyle name="40% - Accent6 5 2 2 3 2" xfId="48546"/>
    <cellStyle name="40% - Accent6 5 2 2 3 2 2" xfId="48547"/>
    <cellStyle name="40% - Accent6 5 2 2 3 3" xfId="48548"/>
    <cellStyle name="40% - Accent6 5 2 2 4" xfId="48549"/>
    <cellStyle name="40% - Accent6 5 2 2 4 2" xfId="48550"/>
    <cellStyle name="40% - Accent6 5 2 2 5" xfId="48551"/>
    <cellStyle name="40% - Accent6 5 2 2 6" xfId="48552"/>
    <cellStyle name="40% - Accent6 5 2 2 7" xfId="48553"/>
    <cellStyle name="40% - Accent6 5 2 2 8" xfId="48554"/>
    <cellStyle name="40% - Accent6 5 2 2 9" xfId="48555"/>
    <cellStyle name="40% - Accent6 5 2 2_PNF Disclosure Summary 063011" xfId="48556"/>
    <cellStyle name="40% - Accent6 5 2 3" xfId="48557"/>
    <cellStyle name="40% - Accent6 5 2 3 2" xfId="48558"/>
    <cellStyle name="40% - Accent6 5 2 3 2 2" xfId="48559"/>
    <cellStyle name="40% - Accent6 5 2 3 3" xfId="48560"/>
    <cellStyle name="40% - Accent6 5 2 4" xfId="48561"/>
    <cellStyle name="40% - Accent6 5 2 4 2" xfId="48562"/>
    <cellStyle name="40% - Accent6 5 2 4 2 2" xfId="48563"/>
    <cellStyle name="40% - Accent6 5 2 4 3" xfId="48564"/>
    <cellStyle name="40% - Accent6 5 2 5" xfId="48565"/>
    <cellStyle name="40% - Accent6 5 2 5 2" xfId="48566"/>
    <cellStyle name="40% - Accent6 5 2 6" xfId="48567"/>
    <cellStyle name="40% - Accent6 5 2 7" xfId="48568"/>
    <cellStyle name="40% - Accent6 5 2 8" xfId="48569"/>
    <cellStyle name="40% - Accent6 5 2 9" xfId="48570"/>
    <cellStyle name="40% - Accent6 5 2_PNF Disclosure Summary 063011" xfId="48571"/>
    <cellStyle name="40% - Accent6 5 20" xfId="48572"/>
    <cellStyle name="40% - Accent6 5 21" xfId="48573"/>
    <cellStyle name="40% - Accent6 5 22" xfId="48574"/>
    <cellStyle name="40% - Accent6 5 3" xfId="48575"/>
    <cellStyle name="40% - Accent6 5 3 10" xfId="48576"/>
    <cellStyle name="40% - Accent6 5 3 11" xfId="48577"/>
    <cellStyle name="40% - Accent6 5 3 12" xfId="48578"/>
    <cellStyle name="40% - Accent6 5 3 13" xfId="48579"/>
    <cellStyle name="40% - Accent6 5 3 14" xfId="48580"/>
    <cellStyle name="40% - Accent6 5 3 15" xfId="48581"/>
    <cellStyle name="40% - Accent6 5 3 16" xfId="48582"/>
    <cellStyle name="40% - Accent6 5 3 2" xfId="48583"/>
    <cellStyle name="40% - Accent6 5 3 2 10" xfId="48584"/>
    <cellStyle name="40% - Accent6 5 3 2 11" xfId="48585"/>
    <cellStyle name="40% - Accent6 5 3 2 12" xfId="48586"/>
    <cellStyle name="40% - Accent6 5 3 2 13" xfId="48587"/>
    <cellStyle name="40% - Accent6 5 3 2 14" xfId="48588"/>
    <cellStyle name="40% - Accent6 5 3 2 15" xfId="48589"/>
    <cellStyle name="40% - Accent6 5 3 2 2" xfId="48590"/>
    <cellStyle name="40% - Accent6 5 3 2 2 2" xfId="48591"/>
    <cellStyle name="40% - Accent6 5 3 2 2 2 2" xfId="48592"/>
    <cellStyle name="40% - Accent6 5 3 2 2 3" xfId="48593"/>
    <cellStyle name="40% - Accent6 5 3 2 3" xfId="48594"/>
    <cellStyle name="40% - Accent6 5 3 2 3 2" xfId="48595"/>
    <cellStyle name="40% - Accent6 5 3 2 3 2 2" xfId="48596"/>
    <cellStyle name="40% - Accent6 5 3 2 3 3" xfId="48597"/>
    <cellStyle name="40% - Accent6 5 3 2 4" xfId="48598"/>
    <cellStyle name="40% - Accent6 5 3 2 4 2" xfId="48599"/>
    <cellStyle name="40% - Accent6 5 3 2 5" xfId="48600"/>
    <cellStyle name="40% - Accent6 5 3 2 6" xfId="48601"/>
    <cellStyle name="40% - Accent6 5 3 2 7" xfId="48602"/>
    <cellStyle name="40% - Accent6 5 3 2 8" xfId="48603"/>
    <cellStyle name="40% - Accent6 5 3 2 9" xfId="48604"/>
    <cellStyle name="40% - Accent6 5 3 2_PNF Disclosure Summary 063011" xfId="48605"/>
    <cellStyle name="40% - Accent6 5 3 3" xfId="48606"/>
    <cellStyle name="40% - Accent6 5 3 3 2" xfId="48607"/>
    <cellStyle name="40% - Accent6 5 3 3 2 2" xfId="48608"/>
    <cellStyle name="40% - Accent6 5 3 3 3" xfId="48609"/>
    <cellStyle name="40% - Accent6 5 3 4" xfId="48610"/>
    <cellStyle name="40% - Accent6 5 3 4 2" xfId="48611"/>
    <cellStyle name="40% - Accent6 5 3 4 2 2" xfId="48612"/>
    <cellStyle name="40% - Accent6 5 3 4 3" xfId="48613"/>
    <cellStyle name="40% - Accent6 5 3 5" xfId="48614"/>
    <cellStyle name="40% - Accent6 5 3 5 2" xfId="48615"/>
    <cellStyle name="40% - Accent6 5 3 6" xfId="48616"/>
    <cellStyle name="40% - Accent6 5 3 7" xfId="48617"/>
    <cellStyle name="40% - Accent6 5 3 8" xfId="48618"/>
    <cellStyle name="40% - Accent6 5 3 9" xfId="48619"/>
    <cellStyle name="40% - Accent6 5 3_PNF Disclosure Summary 063011" xfId="48620"/>
    <cellStyle name="40% - Accent6 5 4" xfId="48621"/>
    <cellStyle name="40% - Accent6 5 4 10" xfId="48622"/>
    <cellStyle name="40% - Accent6 5 4 11" xfId="48623"/>
    <cellStyle name="40% - Accent6 5 4 12" xfId="48624"/>
    <cellStyle name="40% - Accent6 5 4 13" xfId="48625"/>
    <cellStyle name="40% - Accent6 5 4 14" xfId="48626"/>
    <cellStyle name="40% - Accent6 5 4 15" xfId="48627"/>
    <cellStyle name="40% - Accent6 5 4 16" xfId="48628"/>
    <cellStyle name="40% - Accent6 5 4 2" xfId="48629"/>
    <cellStyle name="40% - Accent6 5 4 2 10" xfId="48630"/>
    <cellStyle name="40% - Accent6 5 4 2 11" xfId="48631"/>
    <cellStyle name="40% - Accent6 5 4 2 12" xfId="48632"/>
    <cellStyle name="40% - Accent6 5 4 2 13" xfId="48633"/>
    <cellStyle name="40% - Accent6 5 4 2 14" xfId="48634"/>
    <cellStyle name="40% - Accent6 5 4 2 15" xfId="48635"/>
    <cellStyle name="40% - Accent6 5 4 2 2" xfId="48636"/>
    <cellStyle name="40% - Accent6 5 4 2 2 2" xfId="48637"/>
    <cellStyle name="40% - Accent6 5 4 2 2 2 2" xfId="48638"/>
    <cellStyle name="40% - Accent6 5 4 2 2 3" xfId="48639"/>
    <cellStyle name="40% - Accent6 5 4 2 3" xfId="48640"/>
    <cellStyle name="40% - Accent6 5 4 2 3 2" xfId="48641"/>
    <cellStyle name="40% - Accent6 5 4 2 3 2 2" xfId="48642"/>
    <cellStyle name="40% - Accent6 5 4 2 3 3" xfId="48643"/>
    <cellStyle name="40% - Accent6 5 4 2 4" xfId="48644"/>
    <cellStyle name="40% - Accent6 5 4 2 4 2" xfId="48645"/>
    <cellStyle name="40% - Accent6 5 4 2 5" xfId="48646"/>
    <cellStyle name="40% - Accent6 5 4 2 6" xfId="48647"/>
    <cellStyle name="40% - Accent6 5 4 2 7" xfId="48648"/>
    <cellStyle name="40% - Accent6 5 4 2 8" xfId="48649"/>
    <cellStyle name="40% - Accent6 5 4 2 9" xfId="48650"/>
    <cellStyle name="40% - Accent6 5 4 2_PNF Disclosure Summary 063011" xfId="48651"/>
    <cellStyle name="40% - Accent6 5 4 3" xfId="48652"/>
    <cellStyle name="40% - Accent6 5 4 3 2" xfId="48653"/>
    <cellStyle name="40% - Accent6 5 4 3 2 2" xfId="48654"/>
    <cellStyle name="40% - Accent6 5 4 3 3" xfId="48655"/>
    <cellStyle name="40% - Accent6 5 4 4" xfId="48656"/>
    <cellStyle name="40% - Accent6 5 4 4 2" xfId="48657"/>
    <cellStyle name="40% - Accent6 5 4 4 2 2" xfId="48658"/>
    <cellStyle name="40% - Accent6 5 4 4 3" xfId="48659"/>
    <cellStyle name="40% - Accent6 5 4 5" xfId="48660"/>
    <cellStyle name="40% - Accent6 5 4 5 2" xfId="48661"/>
    <cellStyle name="40% - Accent6 5 4 6" xfId="48662"/>
    <cellStyle name="40% - Accent6 5 4 7" xfId="48663"/>
    <cellStyle name="40% - Accent6 5 4 8" xfId="48664"/>
    <cellStyle name="40% - Accent6 5 4 9" xfId="48665"/>
    <cellStyle name="40% - Accent6 5 4_PNF Disclosure Summary 063011" xfId="48666"/>
    <cellStyle name="40% - Accent6 5 5" xfId="48667"/>
    <cellStyle name="40% - Accent6 5 5 10" xfId="48668"/>
    <cellStyle name="40% - Accent6 5 5 11" xfId="48669"/>
    <cellStyle name="40% - Accent6 5 5 12" xfId="48670"/>
    <cellStyle name="40% - Accent6 5 5 13" xfId="48671"/>
    <cellStyle name="40% - Accent6 5 5 14" xfId="48672"/>
    <cellStyle name="40% - Accent6 5 5 15" xfId="48673"/>
    <cellStyle name="40% - Accent6 5 5 16" xfId="48674"/>
    <cellStyle name="40% - Accent6 5 5 2" xfId="48675"/>
    <cellStyle name="40% - Accent6 5 5 2 10" xfId="48676"/>
    <cellStyle name="40% - Accent6 5 5 2 11" xfId="48677"/>
    <cellStyle name="40% - Accent6 5 5 2 12" xfId="48678"/>
    <cellStyle name="40% - Accent6 5 5 2 13" xfId="48679"/>
    <cellStyle name="40% - Accent6 5 5 2 14" xfId="48680"/>
    <cellStyle name="40% - Accent6 5 5 2 15" xfId="48681"/>
    <cellStyle name="40% - Accent6 5 5 2 2" xfId="48682"/>
    <cellStyle name="40% - Accent6 5 5 2 2 2" xfId="48683"/>
    <cellStyle name="40% - Accent6 5 5 2 2 2 2" xfId="48684"/>
    <cellStyle name="40% - Accent6 5 5 2 2 3" xfId="48685"/>
    <cellStyle name="40% - Accent6 5 5 2 3" xfId="48686"/>
    <cellStyle name="40% - Accent6 5 5 2 3 2" xfId="48687"/>
    <cellStyle name="40% - Accent6 5 5 2 3 2 2" xfId="48688"/>
    <cellStyle name="40% - Accent6 5 5 2 3 3" xfId="48689"/>
    <cellStyle name="40% - Accent6 5 5 2 4" xfId="48690"/>
    <cellStyle name="40% - Accent6 5 5 2 4 2" xfId="48691"/>
    <cellStyle name="40% - Accent6 5 5 2 5" xfId="48692"/>
    <cellStyle name="40% - Accent6 5 5 2 6" xfId="48693"/>
    <cellStyle name="40% - Accent6 5 5 2 7" xfId="48694"/>
    <cellStyle name="40% - Accent6 5 5 2 8" xfId="48695"/>
    <cellStyle name="40% - Accent6 5 5 2 9" xfId="48696"/>
    <cellStyle name="40% - Accent6 5 5 2_PNF Disclosure Summary 063011" xfId="48697"/>
    <cellStyle name="40% - Accent6 5 5 3" xfId="48698"/>
    <cellStyle name="40% - Accent6 5 5 3 2" xfId="48699"/>
    <cellStyle name="40% - Accent6 5 5 3 2 2" xfId="48700"/>
    <cellStyle name="40% - Accent6 5 5 3 3" xfId="48701"/>
    <cellStyle name="40% - Accent6 5 5 4" xfId="48702"/>
    <cellStyle name="40% - Accent6 5 5 4 2" xfId="48703"/>
    <cellStyle name="40% - Accent6 5 5 4 2 2" xfId="48704"/>
    <cellStyle name="40% - Accent6 5 5 4 3" xfId="48705"/>
    <cellStyle name="40% - Accent6 5 5 5" xfId="48706"/>
    <cellStyle name="40% - Accent6 5 5 5 2" xfId="48707"/>
    <cellStyle name="40% - Accent6 5 5 6" xfId="48708"/>
    <cellStyle name="40% - Accent6 5 5 7" xfId="48709"/>
    <cellStyle name="40% - Accent6 5 5 8" xfId="48710"/>
    <cellStyle name="40% - Accent6 5 5 9" xfId="48711"/>
    <cellStyle name="40% - Accent6 5 5_PNF Disclosure Summary 063011" xfId="48712"/>
    <cellStyle name="40% - Accent6 5 6" xfId="48713"/>
    <cellStyle name="40% - Accent6 5 6 10" xfId="48714"/>
    <cellStyle name="40% - Accent6 5 6 11" xfId="48715"/>
    <cellStyle name="40% - Accent6 5 6 12" xfId="48716"/>
    <cellStyle name="40% - Accent6 5 6 13" xfId="48717"/>
    <cellStyle name="40% - Accent6 5 6 14" xfId="48718"/>
    <cellStyle name="40% - Accent6 5 6 15" xfId="48719"/>
    <cellStyle name="40% - Accent6 5 6 16" xfId="48720"/>
    <cellStyle name="40% - Accent6 5 6 2" xfId="48721"/>
    <cellStyle name="40% - Accent6 5 6 2 10" xfId="48722"/>
    <cellStyle name="40% - Accent6 5 6 2 11" xfId="48723"/>
    <cellStyle name="40% - Accent6 5 6 2 12" xfId="48724"/>
    <cellStyle name="40% - Accent6 5 6 2 13" xfId="48725"/>
    <cellStyle name="40% - Accent6 5 6 2 14" xfId="48726"/>
    <cellStyle name="40% - Accent6 5 6 2 15" xfId="48727"/>
    <cellStyle name="40% - Accent6 5 6 2 2" xfId="48728"/>
    <cellStyle name="40% - Accent6 5 6 2 2 2" xfId="48729"/>
    <cellStyle name="40% - Accent6 5 6 2 2 2 2" xfId="48730"/>
    <cellStyle name="40% - Accent6 5 6 2 2 3" xfId="48731"/>
    <cellStyle name="40% - Accent6 5 6 2 3" xfId="48732"/>
    <cellStyle name="40% - Accent6 5 6 2 3 2" xfId="48733"/>
    <cellStyle name="40% - Accent6 5 6 2 3 2 2" xfId="48734"/>
    <cellStyle name="40% - Accent6 5 6 2 3 3" xfId="48735"/>
    <cellStyle name="40% - Accent6 5 6 2 4" xfId="48736"/>
    <cellStyle name="40% - Accent6 5 6 2 4 2" xfId="48737"/>
    <cellStyle name="40% - Accent6 5 6 2 5" xfId="48738"/>
    <cellStyle name="40% - Accent6 5 6 2 6" xfId="48739"/>
    <cellStyle name="40% - Accent6 5 6 2 7" xfId="48740"/>
    <cellStyle name="40% - Accent6 5 6 2 8" xfId="48741"/>
    <cellStyle name="40% - Accent6 5 6 2 9" xfId="48742"/>
    <cellStyle name="40% - Accent6 5 6 2_PNF Disclosure Summary 063011" xfId="48743"/>
    <cellStyle name="40% - Accent6 5 6 3" xfId="48744"/>
    <cellStyle name="40% - Accent6 5 6 3 2" xfId="48745"/>
    <cellStyle name="40% - Accent6 5 6 3 2 2" xfId="48746"/>
    <cellStyle name="40% - Accent6 5 6 3 3" xfId="48747"/>
    <cellStyle name="40% - Accent6 5 6 4" xfId="48748"/>
    <cellStyle name="40% - Accent6 5 6 4 2" xfId="48749"/>
    <cellStyle name="40% - Accent6 5 6 4 2 2" xfId="48750"/>
    <cellStyle name="40% - Accent6 5 6 4 3" xfId="48751"/>
    <cellStyle name="40% - Accent6 5 6 5" xfId="48752"/>
    <cellStyle name="40% - Accent6 5 6 5 2" xfId="48753"/>
    <cellStyle name="40% - Accent6 5 6 6" xfId="48754"/>
    <cellStyle name="40% - Accent6 5 6 7" xfId="48755"/>
    <cellStyle name="40% - Accent6 5 6 8" xfId="48756"/>
    <cellStyle name="40% - Accent6 5 6 9" xfId="48757"/>
    <cellStyle name="40% - Accent6 5 6_PNF Disclosure Summary 063011" xfId="48758"/>
    <cellStyle name="40% - Accent6 5 7" xfId="48759"/>
    <cellStyle name="40% - Accent6 5 7 10" xfId="48760"/>
    <cellStyle name="40% - Accent6 5 7 11" xfId="48761"/>
    <cellStyle name="40% - Accent6 5 7 12" xfId="48762"/>
    <cellStyle name="40% - Accent6 5 7 13" xfId="48763"/>
    <cellStyle name="40% - Accent6 5 7 14" xfId="48764"/>
    <cellStyle name="40% - Accent6 5 7 15" xfId="48765"/>
    <cellStyle name="40% - Accent6 5 7 16" xfId="48766"/>
    <cellStyle name="40% - Accent6 5 7 2" xfId="48767"/>
    <cellStyle name="40% - Accent6 5 7 2 10" xfId="48768"/>
    <cellStyle name="40% - Accent6 5 7 2 11" xfId="48769"/>
    <cellStyle name="40% - Accent6 5 7 2 12" xfId="48770"/>
    <cellStyle name="40% - Accent6 5 7 2 13" xfId="48771"/>
    <cellStyle name="40% - Accent6 5 7 2 14" xfId="48772"/>
    <cellStyle name="40% - Accent6 5 7 2 15" xfId="48773"/>
    <cellStyle name="40% - Accent6 5 7 2 2" xfId="48774"/>
    <cellStyle name="40% - Accent6 5 7 2 2 2" xfId="48775"/>
    <cellStyle name="40% - Accent6 5 7 2 2 2 2" xfId="48776"/>
    <cellStyle name="40% - Accent6 5 7 2 2 3" xfId="48777"/>
    <cellStyle name="40% - Accent6 5 7 2 3" xfId="48778"/>
    <cellStyle name="40% - Accent6 5 7 2 3 2" xfId="48779"/>
    <cellStyle name="40% - Accent6 5 7 2 3 2 2" xfId="48780"/>
    <cellStyle name="40% - Accent6 5 7 2 3 3" xfId="48781"/>
    <cellStyle name="40% - Accent6 5 7 2 4" xfId="48782"/>
    <cellStyle name="40% - Accent6 5 7 2 4 2" xfId="48783"/>
    <cellStyle name="40% - Accent6 5 7 2 5" xfId="48784"/>
    <cellStyle name="40% - Accent6 5 7 2 6" xfId="48785"/>
    <cellStyle name="40% - Accent6 5 7 2 7" xfId="48786"/>
    <cellStyle name="40% - Accent6 5 7 2 8" xfId="48787"/>
    <cellStyle name="40% - Accent6 5 7 2 9" xfId="48788"/>
    <cellStyle name="40% - Accent6 5 7 2_PNF Disclosure Summary 063011" xfId="48789"/>
    <cellStyle name="40% - Accent6 5 7 3" xfId="48790"/>
    <cellStyle name="40% - Accent6 5 7 3 2" xfId="48791"/>
    <cellStyle name="40% - Accent6 5 7 3 2 2" xfId="48792"/>
    <cellStyle name="40% - Accent6 5 7 3 3" xfId="48793"/>
    <cellStyle name="40% - Accent6 5 7 4" xfId="48794"/>
    <cellStyle name="40% - Accent6 5 7 4 2" xfId="48795"/>
    <cellStyle name="40% - Accent6 5 7 4 2 2" xfId="48796"/>
    <cellStyle name="40% - Accent6 5 7 4 3" xfId="48797"/>
    <cellStyle name="40% - Accent6 5 7 5" xfId="48798"/>
    <cellStyle name="40% - Accent6 5 7 5 2" xfId="48799"/>
    <cellStyle name="40% - Accent6 5 7 6" xfId="48800"/>
    <cellStyle name="40% - Accent6 5 7 7" xfId="48801"/>
    <cellStyle name="40% - Accent6 5 7 8" xfId="48802"/>
    <cellStyle name="40% - Accent6 5 7 9" xfId="48803"/>
    <cellStyle name="40% - Accent6 5 7_PNF Disclosure Summary 063011" xfId="48804"/>
    <cellStyle name="40% - Accent6 5 8" xfId="48805"/>
    <cellStyle name="40% - Accent6 5 8 10" xfId="48806"/>
    <cellStyle name="40% - Accent6 5 8 11" xfId="48807"/>
    <cellStyle name="40% - Accent6 5 8 12" xfId="48808"/>
    <cellStyle name="40% - Accent6 5 8 13" xfId="48809"/>
    <cellStyle name="40% - Accent6 5 8 14" xfId="48810"/>
    <cellStyle name="40% - Accent6 5 8 15" xfId="48811"/>
    <cellStyle name="40% - Accent6 5 8 2" xfId="48812"/>
    <cellStyle name="40% - Accent6 5 8 2 2" xfId="48813"/>
    <cellStyle name="40% - Accent6 5 8 2 2 2" xfId="48814"/>
    <cellStyle name="40% - Accent6 5 8 2 3" xfId="48815"/>
    <cellStyle name="40% - Accent6 5 8 3" xfId="48816"/>
    <cellStyle name="40% - Accent6 5 8 3 2" xfId="48817"/>
    <cellStyle name="40% - Accent6 5 8 3 2 2" xfId="48818"/>
    <cellStyle name="40% - Accent6 5 8 3 3" xfId="48819"/>
    <cellStyle name="40% - Accent6 5 8 4" xfId="48820"/>
    <cellStyle name="40% - Accent6 5 8 4 2" xfId="48821"/>
    <cellStyle name="40% - Accent6 5 8 5" xfId="48822"/>
    <cellStyle name="40% - Accent6 5 8 6" xfId="48823"/>
    <cellStyle name="40% - Accent6 5 8 7" xfId="48824"/>
    <cellStyle name="40% - Accent6 5 8 8" xfId="48825"/>
    <cellStyle name="40% - Accent6 5 8 9" xfId="48826"/>
    <cellStyle name="40% - Accent6 5 8_PNF Disclosure Summary 063011" xfId="48827"/>
    <cellStyle name="40% - Accent6 5 9" xfId="48828"/>
    <cellStyle name="40% - Accent6 5 9 2" xfId="48829"/>
    <cellStyle name="40% - Accent6 5 9 2 2" xfId="48830"/>
    <cellStyle name="40% - Accent6 5 9 3" xfId="48831"/>
    <cellStyle name="40% - Accent6 5_PNF Disclosure Summary 063011" xfId="48832"/>
    <cellStyle name="40% - Accent6 6" xfId="48833"/>
    <cellStyle name="40% - Accent6 6 10" xfId="48834"/>
    <cellStyle name="40% - Accent6 6 10 2" xfId="48835"/>
    <cellStyle name="40% - Accent6 6 10 2 2" xfId="48836"/>
    <cellStyle name="40% - Accent6 6 10 3" xfId="48837"/>
    <cellStyle name="40% - Accent6 6 11" xfId="48838"/>
    <cellStyle name="40% - Accent6 6 11 2" xfId="48839"/>
    <cellStyle name="40% - Accent6 6 12" xfId="48840"/>
    <cellStyle name="40% - Accent6 6 13" xfId="48841"/>
    <cellStyle name="40% - Accent6 6 14" xfId="48842"/>
    <cellStyle name="40% - Accent6 6 15" xfId="48843"/>
    <cellStyle name="40% - Accent6 6 16" xfId="48844"/>
    <cellStyle name="40% - Accent6 6 17" xfId="48845"/>
    <cellStyle name="40% - Accent6 6 18" xfId="48846"/>
    <cellStyle name="40% - Accent6 6 19" xfId="48847"/>
    <cellStyle name="40% - Accent6 6 2" xfId="48848"/>
    <cellStyle name="40% - Accent6 6 2 10" xfId="48849"/>
    <cellStyle name="40% - Accent6 6 2 11" xfId="48850"/>
    <cellStyle name="40% - Accent6 6 2 12" xfId="48851"/>
    <cellStyle name="40% - Accent6 6 2 13" xfId="48852"/>
    <cellStyle name="40% - Accent6 6 2 14" xfId="48853"/>
    <cellStyle name="40% - Accent6 6 2 15" xfId="48854"/>
    <cellStyle name="40% - Accent6 6 2 16" xfId="48855"/>
    <cellStyle name="40% - Accent6 6 2 2" xfId="48856"/>
    <cellStyle name="40% - Accent6 6 2 2 10" xfId="48857"/>
    <cellStyle name="40% - Accent6 6 2 2 11" xfId="48858"/>
    <cellStyle name="40% - Accent6 6 2 2 12" xfId="48859"/>
    <cellStyle name="40% - Accent6 6 2 2 13" xfId="48860"/>
    <cellStyle name="40% - Accent6 6 2 2 14" xfId="48861"/>
    <cellStyle name="40% - Accent6 6 2 2 15" xfId="48862"/>
    <cellStyle name="40% - Accent6 6 2 2 2" xfId="48863"/>
    <cellStyle name="40% - Accent6 6 2 2 2 2" xfId="48864"/>
    <cellStyle name="40% - Accent6 6 2 2 2 2 2" xfId="48865"/>
    <cellStyle name="40% - Accent6 6 2 2 2 3" xfId="48866"/>
    <cellStyle name="40% - Accent6 6 2 2 3" xfId="48867"/>
    <cellStyle name="40% - Accent6 6 2 2 3 2" xfId="48868"/>
    <cellStyle name="40% - Accent6 6 2 2 3 2 2" xfId="48869"/>
    <cellStyle name="40% - Accent6 6 2 2 3 3" xfId="48870"/>
    <cellStyle name="40% - Accent6 6 2 2 4" xfId="48871"/>
    <cellStyle name="40% - Accent6 6 2 2 4 2" xfId="48872"/>
    <cellStyle name="40% - Accent6 6 2 2 5" xfId="48873"/>
    <cellStyle name="40% - Accent6 6 2 2 6" xfId="48874"/>
    <cellStyle name="40% - Accent6 6 2 2 7" xfId="48875"/>
    <cellStyle name="40% - Accent6 6 2 2 8" xfId="48876"/>
    <cellStyle name="40% - Accent6 6 2 2 9" xfId="48877"/>
    <cellStyle name="40% - Accent6 6 2 2_PNF Disclosure Summary 063011" xfId="48878"/>
    <cellStyle name="40% - Accent6 6 2 3" xfId="48879"/>
    <cellStyle name="40% - Accent6 6 2 3 2" xfId="48880"/>
    <cellStyle name="40% - Accent6 6 2 3 2 2" xfId="48881"/>
    <cellStyle name="40% - Accent6 6 2 3 3" xfId="48882"/>
    <cellStyle name="40% - Accent6 6 2 4" xfId="48883"/>
    <cellStyle name="40% - Accent6 6 2 4 2" xfId="48884"/>
    <cellStyle name="40% - Accent6 6 2 4 2 2" xfId="48885"/>
    <cellStyle name="40% - Accent6 6 2 4 3" xfId="48886"/>
    <cellStyle name="40% - Accent6 6 2 5" xfId="48887"/>
    <cellStyle name="40% - Accent6 6 2 5 2" xfId="48888"/>
    <cellStyle name="40% - Accent6 6 2 6" xfId="48889"/>
    <cellStyle name="40% - Accent6 6 2 7" xfId="48890"/>
    <cellStyle name="40% - Accent6 6 2 8" xfId="48891"/>
    <cellStyle name="40% - Accent6 6 2 9" xfId="48892"/>
    <cellStyle name="40% - Accent6 6 2_PNF Disclosure Summary 063011" xfId="48893"/>
    <cellStyle name="40% - Accent6 6 20" xfId="48894"/>
    <cellStyle name="40% - Accent6 6 21" xfId="48895"/>
    <cellStyle name="40% - Accent6 6 22" xfId="48896"/>
    <cellStyle name="40% - Accent6 6 3" xfId="48897"/>
    <cellStyle name="40% - Accent6 6 3 10" xfId="48898"/>
    <cellStyle name="40% - Accent6 6 3 11" xfId="48899"/>
    <cellStyle name="40% - Accent6 6 3 12" xfId="48900"/>
    <cellStyle name="40% - Accent6 6 3 13" xfId="48901"/>
    <cellStyle name="40% - Accent6 6 3 14" xfId="48902"/>
    <cellStyle name="40% - Accent6 6 3 15" xfId="48903"/>
    <cellStyle name="40% - Accent6 6 3 16" xfId="48904"/>
    <cellStyle name="40% - Accent6 6 3 2" xfId="48905"/>
    <cellStyle name="40% - Accent6 6 3 2 10" xfId="48906"/>
    <cellStyle name="40% - Accent6 6 3 2 11" xfId="48907"/>
    <cellStyle name="40% - Accent6 6 3 2 12" xfId="48908"/>
    <cellStyle name="40% - Accent6 6 3 2 13" xfId="48909"/>
    <cellStyle name="40% - Accent6 6 3 2 14" xfId="48910"/>
    <cellStyle name="40% - Accent6 6 3 2 15" xfId="48911"/>
    <cellStyle name="40% - Accent6 6 3 2 2" xfId="48912"/>
    <cellStyle name="40% - Accent6 6 3 2 2 2" xfId="48913"/>
    <cellStyle name="40% - Accent6 6 3 2 2 2 2" xfId="48914"/>
    <cellStyle name="40% - Accent6 6 3 2 2 3" xfId="48915"/>
    <cellStyle name="40% - Accent6 6 3 2 3" xfId="48916"/>
    <cellStyle name="40% - Accent6 6 3 2 3 2" xfId="48917"/>
    <cellStyle name="40% - Accent6 6 3 2 3 2 2" xfId="48918"/>
    <cellStyle name="40% - Accent6 6 3 2 3 3" xfId="48919"/>
    <cellStyle name="40% - Accent6 6 3 2 4" xfId="48920"/>
    <cellStyle name="40% - Accent6 6 3 2 4 2" xfId="48921"/>
    <cellStyle name="40% - Accent6 6 3 2 5" xfId="48922"/>
    <cellStyle name="40% - Accent6 6 3 2 6" xfId="48923"/>
    <cellStyle name="40% - Accent6 6 3 2 7" xfId="48924"/>
    <cellStyle name="40% - Accent6 6 3 2 8" xfId="48925"/>
    <cellStyle name="40% - Accent6 6 3 2 9" xfId="48926"/>
    <cellStyle name="40% - Accent6 6 3 2_PNF Disclosure Summary 063011" xfId="48927"/>
    <cellStyle name="40% - Accent6 6 3 3" xfId="48928"/>
    <cellStyle name="40% - Accent6 6 3 3 2" xfId="48929"/>
    <cellStyle name="40% - Accent6 6 3 3 2 2" xfId="48930"/>
    <cellStyle name="40% - Accent6 6 3 3 3" xfId="48931"/>
    <cellStyle name="40% - Accent6 6 3 4" xfId="48932"/>
    <cellStyle name="40% - Accent6 6 3 4 2" xfId="48933"/>
    <cellStyle name="40% - Accent6 6 3 4 2 2" xfId="48934"/>
    <cellStyle name="40% - Accent6 6 3 4 3" xfId="48935"/>
    <cellStyle name="40% - Accent6 6 3 5" xfId="48936"/>
    <cellStyle name="40% - Accent6 6 3 5 2" xfId="48937"/>
    <cellStyle name="40% - Accent6 6 3 6" xfId="48938"/>
    <cellStyle name="40% - Accent6 6 3 7" xfId="48939"/>
    <cellStyle name="40% - Accent6 6 3 8" xfId="48940"/>
    <cellStyle name="40% - Accent6 6 3 9" xfId="48941"/>
    <cellStyle name="40% - Accent6 6 3_PNF Disclosure Summary 063011" xfId="48942"/>
    <cellStyle name="40% - Accent6 6 4" xfId="48943"/>
    <cellStyle name="40% - Accent6 6 4 10" xfId="48944"/>
    <cellStyle name="40% - Accent6 6 4 11" xfId="48945"/>
    <cellStyle name="40% - Accent6 6 4 12" xfId="48946"/>
    <cellStyle name="40% - Accent6 6 4 13" xfId="48947"/>
    <cellStyle name="40% - Accent6 6 4 14" xfId="48948"/>
    <cellStyle name="40% - Accent6 6 4 15" xfId="48949"/>
    <cellStyle name="40% - Accent6 6 4 16" xfId="48950"/>
    <cellStyle name="40% - Accent6 6 4 2" xfId="48951"/>
    <cellStyle name="40% - Accent6 6 4 2 10" xfId="48952"/>
    <cellStyle name="40% - Accent6 6 4 2 11" xfId="48953"/>
    <cellStyle name="40% - Accent6 6 4 2 12" xfId="48954"/>
    <cellStyle name="40% - Accent6 6 4 2 13" xfId="48955"/>
    <cellStyle name="40% - Accent6 6 4 2 14" xfId="48956"/>
    <cellStyle name="40% - Accent6 6 4 2 15" xfId="48957"/>
    <cellStyle name="40% - Accent6 6 4 2 2" xfId="48958"/>
    <cellStyle name="40% - Accent6 6 4 2 2 2" xfId="48959"/>
    <cellStyle name="40% - Accent6 6 4 2 2 2 2" xfId="48960"/>
    <cellStyle name="40% - Accent6 6 4 2 2 3" xfId="48961"/>
    <cellStyle name="40% - Accent6 6 4 2 3" xfId="48962"/>
    <cellStyle name="40% - Accent6 6 4 2 3 2" xfId="48963"/>
    <cellStyle name="40% - Accent6 6 4 2 3 2 2" xfId="48964"/>
    <cellStyle name="40% - Accent6 6 4 2 3 3" xfId="48965"/>
    <cellStyle name="40% - Accent6 6 4 2 4" xfId="48966"/>
    <cellStyle name="40% - Accent6 6 4 2 4 2" xfId="48967"/>
    <cellStyle name="40% - Accent6 6 4 2 5" xfId="48968"/>
    <cellStyle name="40% - Accent6 6 4 2 6" xfId="48969"/>
    <cellStyle name="40% - Accent6 6 4 2 7" xfId="48970"/>
    <cellStyle name="40% - Accent6 6 4 2 8" xfId="48971"/>
    <cellStyle name="40% - Accent6 6 4 2 9" xfId="48972"/>
    <cellStyle name="40% - Accent6 6 4 2_PNF Disclosure Summary 063011" xfId="48973"/>
    <cellStyle name="40% - Accent6 6 4 3" xfId="48974"/>
    <cellStyle name="40% - Accent6 6 4 3 2" xfId="48975"/>
    <cellStyle name="40% - Accent6 6 4 3 2 2" xfId="48976"/>
    <cellStyle name="40% - Accent6 6 4 3 3" xfId="48977"/>
    <cellStyle name="40% - Accent6 6 4 4" xfId="48978"/>
    <cellStyle name="40% - Accent6 6 4 4 2" xfId="48979"/>
    <cellStyle name="40% - Accent6 6 4 4 2 2" xfId="48980"/>
    <cellStyle name="40% - Accent6 6 4 4 3" xfId="48981"/>
    <cellStyle name="40% - Accent6 6 4 5" xfId="48982"/>
    <cellStyle name="40% - Accent6 6 4 5 2" xfId="48983"/>
    <cellStyle name="40% - Accent6 6 4 6" xfId="48984"/>
    <cellStyle name="40% - Accent6 6 4 7" xfId="48985"/>
    <cellStyle name="40% - Accent6 6 4 8" xfId="48986"/>
    <cellStyle name="40% - Accent6 6 4 9" xfId="48987"/>
    <cellStyle name="40% - Accent6 6 4_PNF Disclosure Summary 063011" xfId="48988"/>
    <cellStyle name="40% - Accent6 6 5" xfId="48989"/>
    <cellStyle name="40% - Accent6 6 5 10" xfId="48990"/>
    <cellStyle name="40% - Accent6 6 5 11" xfId="48991"/>
    <cellStyle name="40% - Accent6 6 5 12" xfId="48992"/>
    <cellStyle name="40% - Accent6 6 5 13" xfId="48993"/>
    <cellStyle name="40% - Accent6 6 5 14" xfId="48994"/>
    <cellStyle name="40% - Accent6 6 5 15" xfId="48995"/>
    <cellStyle name="40% - Accent6 6 5 16" xfId="48996"/>
    <cellStyle name="40% - Accent6 6 5 2" xfId="48997"/>
    <cellStyle name="40% - Accent6 6 5 2 10" xfId="48998"/>
    <cellStyle name="40% - Accent6 6 5 2 11" xfId="48999"/>
    <cellStyle name="40% - Accent6 6 5 2 12" xfId="49000"/>
    <cellStyle name="40% - Accent6 6 5 2 13" xfId="49001"/>
    <cellStyle name="40% - Accent6 6 5 2 14" xfId="49002"/>
    <cellStyle name="40% - Accent6 6 5 2 15" xfId="49003"/>
    <cellStyle name="40% - Accent6 6 5 2 2" xfId="49004"/>
    <cellStyle name="40% - Accent6 6 5 2 2 2" xfId="49005"/>
    <cellStyle name="40% - Accent6 6 5 2 2 2 2" xfId="49006"/>
    <cellStyle name="40% - Accent6 6 5 2 2 3" xfId="49007"/>
    <cellStyle name="40% - Accent6 6 5 2 3" xfId="49008"/>
    <cellStyle name="40% - Accent6 6 5 2 3 2" xfId="49009"/>
    <cellStyle name="40% - Accent6 6 5 2 3 2 2" xfId="49010"/>
    <cellStyle name="40% - Accent6 6 5 2 3 3" xfId="49011"/>
    <cellStyle name="40% - Accent6 6 5 2 4" xfId="49012"/>
    <cellStyle name="40% - Accent6 6 5 2 4 2" xfId="49013"/>
    <cellStyle name="40% - Accent6 6 5 2 5" xfId="49014"/>
    <cellStyle name="40% - Accent6 6 5 2 6" xfId="49015"/>
    <cellStyle name="40% - Accent6 6 5 2 7" xfId="49016"/>
    <cellStyle name="40% - Accent6 6 5 2 8" xfId="49017"/>
    <cellStyle name="40% - Accent6 6 5 2 9" xfId="49018"/>
    <cellStyle name="40% - Accent6 6 5 2_PNF Disclosure Summary 063011" xfId="49019"/>
    <cellStyle name="40% - Accent6 6 5 3" xfId="49020"/>
    <cellStyle name="40% - Accent6 6 5 3 2" xfId="49021"/>
    <cellStyle name="40% - Accent6 6 5 3 2 2" xfId="49022"/>
    <cellStyle name="40% - Accent6 6 5 3 3" xfId="49023"/>
    <cellStyle name="40% - Accent6 6 5 4" xfId="49024"/>
    <cellStyle name="40% - Accent6 6 5 4 2" xfId="49025"/>
    <cellStyle name="40% - Accent6 6 5 4 2 2" xfId="49026"/>
    <cellStyle name="40% - Accent6 6 5 4 3" xfId="49027"/>
    <cellStyle name="40% - Accent6 6 5 5" xfId="49028"/>
    <cellStyle name="40% - Accent6 6 5 5 2" xfId="49029"/>
    <cellStyle name="40% - Accent6 6 5 6" xfId="49030"/>
    <cellStyle name="40% - Accent6 6 5 7" xfId="49031"/>
    <cellStyle name="40% - Accent6 6 5 8" xfId="49032"/>
    <cellStyle name="40% - Accent6 6 5 9" xfId="49033"/>
    <cellStyle name="40% - Accent6 6 5_PNF Disclosure Summary 063011" xfId="49034"/>
    <cellStyle name="40% - Accent6 6 6" xfId="49035"/>
    <cellStyle name="40% - Accent6 6 6 10" xfId="49036"/>
    <cellStyle name="40% - Accent6 6 6 11" xfId="49037"/>
    <cellStyle name="40% - Accent6 6 6 12" xfId="49038"/>
    <cellStyle name="40% - Accent6 6 6 13" xfId="49039"/>
    <cellStyle name="40% - Accent6 6 6 14" xfId="49040"/>
    <cellStyle name="40% - Accent6 6 6 15" xfId="49041"/>
    <cellStyle name="40% - Accent6 6 6 16" xfId="49042"/>
    <cellStyle name="40% - Accent6 6 6 2" xfId="49043"/>
    <cellStyle name="40% - Accent6 6 6 2 10" xfId="49044"/>
    <cellStyle name="40% - Accent6 6 6 2 11" xfId="49045"/>
    <cellStyle name="40% - Accent6 6 6 2 12" xfId="49046"/>
    <cellStyle name="40% - Accent6 6 6 2 13" xfId="49047"/>
    <cellStyle name="40% - Accent6 6 6 2 14" xfId="49048"/>
    <cellStyle name="40% - Accent6 6 6 2 15" xfId="49049"/>
    <cellStyle name="40% - Accent6 6 6 2 2" xfId="49050"/>
    <cellStyle name="40% - Accent6 6 6 2 2 2" xfId="49051"/>
    <cellStyle name="40% - Accent6 6 6 2 2 2 2" xfId="49052"/>
    <cellStyle name="40% - Accent6 6 6 2 2 3" xfId="49053"/>
    <cellStyle name="40% - Accent6 6 6 2 3" xfId="49054"/>
    <cellStyle name="40% - Accent6 6 6 2 3 2" xfId="49055"/>
    <cellStyle name="40% - Accent6 6 6 2 3 2 2" xfId="49056"/>
    <cellStyle name="40% - Accent6 6 6 2 3 3" xfId="49057"/>
    <cellStyle name="40% - Accent6 6 6 2 4" xfId="49058"/>
    <cellStyle name="40% - Accent6 6 6 2 4 2" xfId="49059"/>
    <cellStyle name="40% - Accent6 6 6 2 5" xfId="49060"/>
    <cellStyle name="40% - Accent6 6 6 2 6" xfId="49061"/>
    <cellStyle name="40% - Accent6 6 6 2 7" xfId="49062"/>
    <cellStyle name="40% - Accent6 6 6 2 8" xfId="49063"/>
    <cellStyle name="40% - Accent6 6 6 2 9" xfId="49064"/>
    <cellStyle name="40% - Accent6 6 6 2_PNF Disclosure Summary 063011" xfId="49065"/>
    <cellStyle name="40% - Accent6 6 6 3" xfId="49066"/>
    <cellStyle name="40% - Accent6 6 6 3 2" xfId="49067"/>
    <cellStyle name="40% - Accent6 6 6 3 2 2" xfId="49068"/>
    <cellStyle name="40% - Accent6 6 6 3 3" xfId="49069"/>
    <cellStyle name="40% - Accent6 6 6 4" xfId="49070"/>
    <cellStyle name="40% - Accent6 6 6 4 2" xfId="49071"/>
    <cellStyle name="40% - Accent6 6 6 4 2 2" xfId="49072"/>
    <cellStyle name="40% - Accent6 6 6 4 3" xfId="49073"/>
    <cellStyle name="40% - Accent6 6 6 5" xfId="49074"/>
    <cellStyle name="40% - Accent6 6 6 5 2" xfId="49075"/>
    <cellStyle name="40% - Accent6 6 6 6" xfId="49076"/>
    <cellStyle name="40% - Accent6 6 6 7" xfId="49077"/>
    <cellStyle name="40% - Accent6 6 6 8" xfId="49078"/>
    <cellStyle name="40% - Accent6 6 6 9" xfId="49079"/>
    <cellStyle name="40% - Accent6 6 6_PNF Disclosure Summary 063011" xfId="49080"/>
    <cellStyle name="40% - Accent6 6 7" xfId="49081"/>
    <cellStyle name="40% - Accent6 6 7 10" xfId="49082"/>
    <cellStyle name="40% - Accent6 6 7 11" xfId="49083"/>
    <cellStyle name="40% - Accent6 6 7 12" xfId="49084"/>
    <cellStyle name="40% - Accent6 6 7 13" xfId="49085"/>
    <cellStyle name="40% - Accent6 6 7 14" xfId="49086"/>
    <cellStyle name="40% - Accent6 6 7 15" xfId="49087"/>
    <cellStyle name="40% - Accent6 6 7 16" xfId="49088"/>
    <cellStyle name="40% - Accent6 6 7 2" xfId="49089"/>
    <cellStyle name="40% - Accent6 6 7 2 10" xfId="49090"/>
    <cellStyle name="40% - Accent6 6 7 2 11" xfId="49091"/>
    <cellStyle name="40% - Accent6 6 7 2 12" xfId="49092"/>
    <cellStyle name="40% - Accent6 6 7 2 13" xfId="49093"/>
    <cellStyle name="40% - Accent6 6 7 2 14" xfId="49094"/>
    <cellStyle name="40% - Accent6 6 7 2 15" xfId="49095"/>
    <cellStyle name="40% - Accent6 6 7 2 2" xfId="49096"/>
    <cellStyle name="40% - Accent6 6 7 2 2 2" xfId="49097"/>
    <cellStyle name="40% - Accent6 6 7 2 2 2 2" xfId="49098"/>
    <cellStyle name="40% - Accent6 6 7 2 2 3" xfId="49099"/>
    <cellStyle name="40% - Accent6 6 7 2 3" xfId="49100"/>
    <cellStyle name="40% - Accent6 6 7 2 3 2" xfId="49101"/>
    <cellStyle name="40% - Accent6 6 7 2 3 2 2" xfId="49102"/>
    <cellStyle name="40% - Accent6 6 7 2 3 3" xfId="49103"/>
    <cellStyle name="40% - Accent6 6 7 2 4" xfId="49104"/>
    <cellStyle name="40% - Accent6 6 7 2 4 2" xfId="49105"/>
    <cellStyle name="40% - Accent6 6 7 2 5" xfId="49106"/>
    <cellStyle name="40% - Accent6 6 7 2 6" xfId="49107"/>
    <cellStyle name="40% - Accent6 6 7 2 7" xfId="49108"/>
    <cellStyle name="40% - Accent6 6 7 2 8" xfId="49109"/>
    <cellStyle name="40% - Accent6 6 7 2 9" xfId="49110"/>
    <cellStyle name="40% - Accent6 6 7 2_PNF Disclosure Summary 063011" xfId="49111"/>
    <cellStyle name="40% - Accent6 6 7 3" xfId="49112"/>
    <cellStyle name="40% - Accent6 6 7 3 2" xfId="49113"/>
    <cellStyle name="40% - Accent6 6 7 3 2 2" xfId="49114"/>
    <cellStyle name="40% - Accent6 6 7 3 3" xfId="49115"/>
    <cellStyle name="40% - Accent6 6 7 4" xfId="49116"/>
    <cellStyle name="40% - Accent6 6 7 4 2" xfId="49117"/>
    <cellStyle name="40% - Accent6 6 7 4 2 2" xfId="49118"/>
    <cellStyle name="40% - Accent6 6 7 4 3" xfId="49119"/>
    <cellStyle name="40% - Accent6 6 7 5" xfId="49120"/>
    <cellStyle name="40% - Accent6 6 7 5 2" xfId="49121"/>
    <cellStyle name="40% - Accent6 6 7 6" xfId="49122"/>
    <cellStyle name="40% - Accent6 6 7 7" xfId="49123"/>
    <cellStyle name="40% - Accent6 6 7 8" xfId="49124"/>
    <cellStyle name="40% - Accent6 6 7 9" xfId="49125"/>
    <cellStyle name="40% - Accent6 6 7_PNF Disclosure Summary 063011" xfId="49126"/>
    <cellStyle name="40% - Accent6 6 8" xfId="49127"/>
    <cellStyle name="40% - Accent6 6 8 10" xfId="49128"/>
    <cellStyle name="40% - Accent6 6 8 11" xfId="49129"/>
    <cellStyle name="40% - Accent6 6 8 12" xfId="49130"/>
    <cellStyle name="40% - Accent6 6 8 13" xfId="49131"/>
    <cellStyle name="40% - Accent6 6 8 14" xfId="49132"/>
    <cellStyle name="40% - Accent6 6 8 15" xfId="49133"/>
    <cellStyle name="40% - Accent6 6 8 2" xfId="49134"/>
    <cellStyle name="40% - Accent6 6 8 2 2" xfId="49135"/>
    <cellStyle name="40% - Accent6 6 8 2 2 2" xfId="49136"/>
    <cellStyle name="40% - Accent6 6 8 2 3" xfId="49137"/>
    <cellStyle name="40% - Accent6 6 8 3" xfId="49138"/>
    <cellStyle name="40% - Accent6 6 8 3 2" xfId="49139"/>
    <cellStyle name="40% - Accent6 6 8 3 2 2" xfId="49140"/>
    <cellStyle name="40% - Accent6 6 8 3 3" xfId="49141"/>
    <cellStyle name="40% - Accent6 6 8 4" xfId="49142"/>
    <cellStyle name="40% - Accent6 6 8 4 2" xfId="49143"/>
    <cellStyle name="40% - Accent6 6 8 5" xfId="49144"/>
    <cellStyle name="40% - Accent6 6 8 6" xfId="49145"/>
    <cellStyle name="40% - Accent6 6 8 7" xfId="49146"/>
    <cellStyle name="40% - Accent6 6 8 8" xfId="49147"/>
    <cellStyle name="40% - Accent6 6 8 9" xfId="49148"/>
    <cellStyle name="40% - Accent6 6 8_PNF Disclosure Summary 063011" xfId="49149"/>
    <cellStyle name="40% - Accent6 6 9" xfId="49150"/>
    <cellStyle name="40% - Accent6 6 9 2" xfId="49151"/>
    <cellStyle name="40% - Accent6 6 9 2 2" xfId="49152"/>
    <cellStyle name="40% - Accent6 6 9 3" xfId="49153"/>
    <cellStyle name="40% - Accent6 6_PNF Disclosure Summary 063011" xfId="49154"/>
    <cellStyle name="40% - Accent6 7" xfId="49155"/>
    <cellStyle name="40% - Accent6 7 10" xfId="49156"/>
    <cellStyle name="40% - Accent6 7 10 2" xfId="49157"/>
    <cellStyle name="40% - Accent6 7 10 2 2" xfId="49158"/>
    <cellStyle name="40% - Accent6 7 10 3" xfId="49159"/>
    <cellStyle name="40% - Accent6 7 11" xfId="49160"/>
    <cellStyle name="40% - Accent6 7 11 2" xfId="49161"/>
    <cellStyle name="40% - Accent6 7 12" xfId="49162"/>
    <cellStyle name="40% - Accent6 7 13" xfId="49163"/>
    <cellStyle name="40% - Accent6 7 14" xfId="49164"/>
    <cellStyle name="40% - Accent6 7 15" xfId="49165"/>
    <cellStyle name="40% - Accent6 7 16" xfId="49166"/>
    <cellStyle name="40% - Accent6 7 17" xfId="49167"/>
    <cellStyle name="40% - Accent6 7 18" xfId="49168"/>
    <cellStyle name="40% - Accent6 7 19" xfId="49169"/>
    <cellStyle name="40% - Accent6 7 2" xfId="49170"/>
    <cellStyle name="40% - Accent6 7 2 10" xfId="49171"/>
    <cellStyle name="40% - Accent6 7 2 11" xfId="49172"/>
    <cellStyle name="40% - Accent6 7 2 12" xfId="49173"/>
    <cellStyle name="40% - Accent6 7 2 13" xfId="49174"/>
    <cellStyle name="40% - Accent6 7 2 14" xfId="49175"/>
    <cellStyle name="40% - Accent6 7 2 15" xfId="49176"/>
    <cellStyle name="40% - Accent6 7 2 16" xfId="49177"/>
    <cellStyle name="40% - Accent6 7 2 2" xfId="49178"/>
    <cellStyle name="40% - Accent6 7 2 2 10" xfId="49179"/>
    <cellStyle name="40% - Accent6 7 2 2 11" xfId="49180"/>
    <cellStyle name="40% - Accent6 7 2 2 12" xfId="49181"/>
    <cellStyle name="40% - Accent6 7 2 2 13" xfId="49182"/>
    <cellStyle name="40% - Accent6 7 2 2 14" xfId="49183"/>
    <cellStyle name="40% - Accent6 7 2 2 15" xfId="49184"/>
    <cellStyle name="40% - Accent6 7 2 2 2" xfId="49185"/>
    <cellStyle name="40% - Accent6 7 2 2 2 2" xfId="49186"/>
    <cellStyle name="40% - Accent6 7 2 2 2 2 2" xfId="49187"/>
    <cellStyle name="40% - Accent6 7 2 2 2 3" xfId="49188"/>
    <cellStyle name="40% - Accent6 7 2 2 3" xfId="49189"/>
    <cellStyle name="40% - Accent6 7 2 2 3 2" xfId="49190"/>
    <cellStyle name="40% - Accent6 7 2 2 3 2 2" xfId="49191"/>
    <cellStyle name="40% - Accent6 7 2 2 3 3" xfId="49192"/>
    <cellStyle name="40% - Accent6 7 2 2 4" xfId="49193"/>
    <cellStyle name="40% - Accent6 7 2 2 4 2" xfId="49194"/>
    <cellStyle name="40% - Accent6 7 2 2 5" xfId="49195"/>
    <cellStyle name="40% - Accent6 7 2 2 6" xfId="49196"/>
    <cellStyle name="40% - Accent6 7 2 2 7" xfId="49197"/>
    <cellStyle name="40% - Accent6 7 2 2 8" xfId="49198"/>
    <cellStyle name="40% - Accent6 7 2 2 9" xfId="49199"/>
    <cellStyle name="40% - Accent6 7 2 2_PNF Disclosure Summary 063011" xfId="49200"/>
    <cellStyle name="40% - Accent6 7 2 3" xfId="49201"/>
    <cellStyle name="40% - Accent6 7 2 3 2" xfId="49202"/>
    <cellStyle name="40% - Accent6 7 2 3 2 2" xfId="49203"/>
    <cellStyle name="40% - Accent6 7 2 3 3" xfId="49204"/>
    <cellStyle name="40% - Accent6 7 2 4" xfId="49205"/>
    <cellStyle name="40% - Accent6 7 2 4 2" xfId="49206"/>
    <cellStyle name="40% - Accent6 7 2 4 2 2" xfId="49207"/>
    <cellStyle name="40% - Accent6 7 2 4 3" xfId="49208"/>
    <cellStyle name="40% - Accent6 7 2 5" xfId="49209"/>
    <cellStyle name="40% - Accent6 7 2 5 2" xfId="49210"/>
    <cellStyle name="40% - Accent6 7 2 6" xfId="49211"/>
    <cellStyle name="40% - Accent6 7 2 7" xfId="49212"/>
    <cellStyle name="40% - Accent6 7 2 8" xfId="49213"/>
    <cellStyle name="40% - Accent6 7 2 9" xfId="49214"/>
    <cellStyle name="40% - Accent6 7 2_PNF Disclosure Summary 063011" xfId="49215"/>
    <cellStyle name="40% - Accent6 7 20" xfId="49216"/>
    <cellStyle name="40% - Accent6 7 21" xfId="49217"/>
    <cellStyle name="40% - Accent6 7 22" xfId="49218"/>
    <cellStyle name="40% - Accent6 7 3" xfId="49219"/>
    <cellStyle name="40% - Accent6 7 3 10" xfId="49220"/>
    <cellStyle name="40% - Accent6 7 3 11" xfId="49221"/>
    <cellStyle name="40% - Accent6 7 3 12" xfId="49222"/>
    <cellStyle name="40% - Accent6 7 3 13" xfId="49223"/>
    <cellStyle name="40% - Accent6 7 3 14" xfId="49224"/>
    <cellStyle name="40% - Accent6 7 3 15" xfId="49225"/>
    <cellStyle name="40% - Accent6 7 3 16" xfId="49226"/>
    <cellStyle name="40% - Accent6 7 3 2" xfId="49227"/>
    <cellStyle name="40% - Accent6 7 3 2 10" xfId="49228"/>
    <cellStyle name="40% - Accent6 7 3 2 11" xfId="49229"/>
    <cellStyle name="40% - Accent6 7 3 2 12" xfId="49230"/>
    <cellStyle name="40% - Accent6 7 3 2 13" xfId="49231"/>
    <cellStyle name="40% - Accent6 7 3 2 14" xfId="49232"/>
    <cellStyle name="40% - Accent6 7 3 2 15" xfId="49233"/>
    <cellStyle name="40% - Accent6 7 3 2 2" xfId="49234"/>
    <cellStyle name="40% - Accent6 7 3 2 2 2" xfId="49235"/>
    <cellStyle name="40% - Accent6 7 3 2 2 2 2" xfId="49236"/>
    <cellStyle name="40% - Accent6 7 3 2 2 3" xfId="49237"/>
    <cellStyle name="40% - Accent6 7 3 2 3" xfId="49238"/>
    <cellStyle name="40% - Accent6 7 3 2 3 2" xfId="49239"/>
    <cellStyle name="40% - Accent6 7 3 2 3 2 2" xfId="49240"/>
    <cellStyle name="40% - Accent6 7 3 2 3 3" xfId="49241"/>
    <cellStyle name="40% - Accent6 7 3 2 4" xfId="49242"/>
    <cellStyle name="40% - Accent6 7 3 2 4 2" xfId="49243"/>
    <cellStyle name="40% - Accent6 7 3 2 5" xfId="49244"/>
    <cellStyle name="40% - Accent6 7 3 2 6" xfId="49245"/>
    <cellStyle name="40% - Accent6 7 3 2 7" xfId="49246"/>
    <cellStyle name="40% - Accent6 7 3 2 8" xfId="49247"/>
    <cellStyle name="40% - Accent6 7 3 2 9" xfId="49248"/>
    <cellStyle name="40% - Accent6 7 3 2_PNF Disclosure Summary 063011" xfId="49249"/>
    <cellStyle name="40% - Accent6 7 3 3" xfId="49250"/>
    <cellStyle name="40% - Accent6 7 3 3 2" xfId="49251"/>
    <cellStyle name="40% - Accent6 7 3 3 2 2" xfId="49252"/>
    <cellStyle name="40% - Accent6 7 3 3 3" xfId="49253"/>
    <cellStyle name="40% - Accent6 7 3 4" xfId="49254"/>
    <cellStyle name="40% - Accent6 7 3 4 2" xfId="49255"/>
    <cellStyle name="40% - Accent6 7 3 4 2 2" xfId="49256"/>
    <cellStyle name="40% - Accent6 7 3 4 3" xfId="49257"/>
    <cellStyle name="40% - Accent6 7 3 5" xfId="49258"/>
    <cellStyle name="40% - Accent6 7 3 5 2" xfId="49259"/>
    <cellStyle name="40% - Accent6 7 3 6" xfId="49260"/>
    <cellStyle name="40% - Accent6 7 3 7" xfId="49261"/>
    <cellStyle name="40% - Accent6 7 3 8" xfId="49262"/>
    <cellStyle name="40% - Accent6 7 3 9" xfId="49263"/>
    <cellStyle name="40% - Accent6 7 3_PNF Disclosure Summary 063011" xfId="49264"/>
    <cellStyle name="40% - Accent6 7 4" xfId="49265"/>
    <cellStyle name="40% - Accent6 7 4 10" xfId="49266"/>
    <cellStyle name="40% - Accent6 7 4 11" xfId="49267"/>
    <cellStyle name="40% - Accent6 7 4 12" xfId="49268"/>
    <cellStyle name="40% - Accent6 7 4 13" xfId="49269"/>
    <cellStyle name="40% - Accent6 7 4 14" xfId="49270"/>
    <cellStyle name="40% - Accent6 7 4 15" xfId="49271"/>
    <cellStyle name="40% - Accent6 7 4 16" xfId="49272"/>
    <cellStyle name="40% - Accent6 7 4 2" xfId="49273"/>
    <cellStyle name="40% - Accent6 7 4 2 10" xfId="49274"/>
    <cellStyle name="40% - Accent6 7 4 2 11" xfId="49275"/>
    <cellStyle name="40% - Accent6 7 4 2 12" xfId="49276"/>
    <cellStyle name="40% - Accent6 7 4 2 13" xfId="49277"/>
    <cellStyle name="40% - Accent6 7 4 2 14" xfId="49278"/>
    <cellStyle name="40% - Accent6 7 4 2 15" xfId="49279"/>
    <cellStyle name="40% - Accent6 7 4 2 2" xfId="49280"/>
    <cellStyle name="40% - Accent6 7 4 2 2 2" xfId="49281"/>
    <cellStyle name="40% - Accent6 7 4 2 2 2 2" xfId="49282"/>
    <cellStyle name="40% - Accent6 7 4 2 2 3" xfId="49283"/>
    <cellStyle name="40% - Accent6 7 4 2 3" xfId="49284"/>
    <cellStyle name="40% - Accent6 7 4 2 3 2" xfId="49285"/>
    <cellStyle name="40% - Accent6 7 4 2 3 2 2" xfId="49286"/>
    <cellStyle name="40% - Accent6 7 4 2 3 3" xfId="49287"/>
    <cellStyle name="40% - Accent6 7 4 2 4" xfId="49288"/>
    <cellStyle name="40% - Accent6 7 4 2 4 2" xfId="49289"/>
    <cellStyle name="40% - Accent6 7 4 2 5" xfId="49290"/>
    <cellStyle name="40% - Accent6 7 4 2 6" xfId="49291"/>
    <cellStyle name="40% - Accent6 7 4 2 7" xfId="49292"/>
    <cellStyle name="40% - Accent6 7 4 2 8" xfId="49293"/>
    <cellStyle name="40% - Accent6 7 4 2 9" xfId="49294"/>
    <cellStyle name="40% - Accent6 7 4 2_PNF Disclosure Summary 063011" xfId="49295"/>
    <cellStyle name="40% - Accent6 7 4 3" xfId="49296"/>
    <cellStyle name="40% - Accent6 7 4 3 2" xfId="49297"/>
    <cellStyle name="40% - Accent6 7 4 3 2 2" xfId="49298"/>
    <cellStyle name="40% - Accent6 7 4 3 3" xfId="49299"/>
    <cellStyle name="40% - Accent6 7 4 4" xfId="49300"/>
    <cellStyle name="40% - Accent6 7 4 4 2" xfId="49301"/>
    <cellStyle name="40% - Accent6 7 4 4 2 2" xfId="49302"/>
    <cellStyle name="40% - Accent6 7 4 4 3" xfId="49303"/>
    <cellStyle name="40% - Accent6 7 4 5" xfId="49304"/>
    <cellStyle name="40% - Accent6 7 4 5 2" xfId="49305"/>
    <cellStyle name="40% - Accent6 7 4 6" xfId="49306"/>
    <cellStyle name="40% - Accent6 7 4 7" xfId="49307"/>
    <cellStyle name="40% - Accent6 7 4 8" xfId="49308"/>
    <cellStyle name="40% - Accent6 7 4 9" xfId="49309"/>
    <cellStyle name="40% - Accent6 7 4_PNF Disclosure Summary 063011" xfId="49310"/>
    <cellStyle name="40% - Accent6 7 5" xfId="49311"/>
    <cellStyle name="40% - Accent6 7 5 10" xfId="49312"/>
    <cellStyle name="40% - Accent6 7 5 11" xfId="49313"/>
    <cellStyle name="40% - Accent6 7 5 12" xfId="49314"/>
    <cellStyle name="40% - Accent6 7 5 13" xfId="49315"/>
    <cellStyle name="40% - Accent6 7 5 14" xfId="49316"/>
    <cellStyle name="40% - Accent6 7 5 15" xfId="49317"/>
    <cellStyle name="40% - Accent6 7 5 16" xfId="49318"/>
    <cellStyle name="40% - Accent6 7 5 2" xfId="49319"/>
    <cellStyle name="40% - Accent6 7 5 2 10" xfId="49320"/>
    <cellStyle name="40% - Accent6 7 5 2 11" xfId="49321"/>
    <cellStyle name="40% - Accent6 7 5 2 12" xfId="49322"/>
    <cellStyle name="40% - Accent6 7 5 2 13" xfId="49323"/>
    <cellStyle name="40% - Accent6 7 5 2 14" xfId="49324"/>
    <cellStyle name="40% - Accent6 7 5 2 15" xfId="49325"/>
    <cellStyle name="40% - Accent6 7 5 2 2" xfId="49326"/>
    <cellStyle name="40% - Accent6 7 5 2 2 2" xfId="49327"/>
    <cellStyle name="40% - Accent6 7 5 2 2 2 2" xfId="49328"/>
    <cellStyle name="40% - Accent6 7 5 2 2 3" xfId="49329"/>
    <cellStyle name="40% - Accent6 7 5 2 3" xfId="49330"/>
    <cellStyle name="40% - Accent6 7 5 2 3 2" xfId="49331"/>
    <cellStyle name="40% - Accent6 7 5 2 3 2 2" xfId="49332"/>
    <cellStyle name="40% - Accent6 7 5 2 3 3" xfId="49333"/>
    <cellStyle name="40% - Accent6 7 5 2 4" xfId="49334"/>
    <cellStyle name="40% - Accent6 7 5 2 4 2" xfId="49335"/>
    <cellStyle name="40% - Accent6 7 5 2 5" xfId="49336"/>
    <cellStyle name="40% - Accent6 7 5 2 6" xfId="49337"/>
    <cellStyle name="40% - Accent6 7 5 2 7" xfId="49338"/>
    <cellStyle name="40% - Accent6 7 5 2 8" xfId="49339"/>
    <cellStyle name="40% - Accent6 7 5 2 9" xfId="49340"/>
    <cellStyle name="40% - Accent6 7 5 2_PNF Disclosure Summary 063011" xfId="49341"/>
    <cellStyle name="40% - Accent6 7 5 3" xfId="49342"/>
    <cellStyle name="40% - Accent6 7 5 3 2" xfId="49343"/>
    <cellStyle name="40% - Accent6 7 5 3 2 2" xfId="49344"/>
    <cellStyle name="40% - Accent6 7 5 3 3" xfId="49345"/>
    <cellStyle name="40% - Accent6 7 5 4" xfId="49346"/>
    <cellStyle name="40% - Accent6 7 5 4 2" xfId="49347"/>
    <cellStyle name="40% - Accent6 7 5 4 2 2" xfId="49348"/>
    <cellStyle name="40% - Accent6 7 5 4 3" xfId="49349"/>
    <cellStyle name="40% - Accent6 7 5 5" xfId="49350"/>
    <cellStyle name="40% - Accent6 7 5 5 2" xfId="49351"/>
    <cellStyle name="40% - Accent6 7 5 6" xfId="49352"/>
    <cellStyle name="40% - Accent6 7 5 7" xfId="49353"/>
    <cellStyle name="40% - Accent6 7 5 8" xfId="49354"/>
    <cellStyle name="40% - Accent6 7 5 9" xfId="49355"/>
    <cellStyle name="40% - Accent6 7 5_PNF Disclosure Summary 063011" xfId="49356"/>
    <cellStyle name="40% - Accent6 7 6" xfId="49357"/>
    <cellStyle name="40% - Accent6 7 6 10" xfId="49358"/>
    <cellStyle name="40% - Accent6 7 6 11" xfId="49359"/>
    <cellStyle name="40% - Accent6 7 6 12" xfId="49360"/>
    <cellStyle name="40% - Accent6 7 6 13" xfId="49361"/>
    <cellStyle name="40% - Accent6 7 6 14" xfId="49362"/>
    <cellStyle name="40% - Accent6 7 6 15" xfId="49363"/>
    <cellStyle name="40% - Accent6 7 6 16" xfId="49364"/>
    <cellStyle name="40% - Accent6 7 6 2" xfId="49365"/>
    <cellStyle name="40% - Accent6 7 6 2 10" xfId="49366"/>
    <cellStyle name="40% - Accent6 7 6 2 11" xfId="49367"/>
    <cellStyle name="40% - Accent6 7 6 2 12" xfId="49368"/>
    <cellStyle name="40% - Accent6 7 6 2 13" xfId="49369"/>
    <cellStyle name="40% - Accent6 7 6 2 14" xfId="49370"/>
    <cellStyle name="40% - Accent6 7 6 2 15" xfId="49371"/>
    <cellStyle name="40% - Accent6 7 6 2 2" xfId="49372"/>
    <cellStyle name="40% - Accent6 7 6 2 2 2" xfId="49373"/>
    <cellStyle name="40% - Accent6 7 6 2 2 2 2" xfId="49374"/>
    <cellStyle name="40% - Accent6 7 6 2 2 3" xfId="49375"/>
    <cellStyle name="40% - Accent6 7 6 2 3" xfId="49376"/>
    <cellStyle name="40% - Accent6 7 6 2 3 2" xfId="49377"/>
    <cellStyle name="40% - Accent6 7 6 2 3 2 2" xfId="49378"/>
    <cellStyle name="40% - Accent6 7 6 2 3 3" xfId="49379"/>
    <cellStyle name="40% - Accent6 7 6 2 4" xfId="49380"/>
    <cellStyle name="40% - Accent6 7 6 2 4 2" xfId="49381"/>
    <cellStyle name="40% - Accent6 7 6 2 5" xfId="49382"/>
    <cellStyle name="40% - Accent6 7 6 2 6" xfId="49383"/>
    <cellStyle name="40% - Accent6 7 6 2 7" xfId="49384"/>
    <cellStyle name="40% - Accent6 7 6 2 8" xfId="49385"/>
    <cellStyle name="40% - Accent6 7 6 2 9" xfId="49386"/>
    <cellStyle name="40% - Accent6 7 6 2_PNF Disclosure Summary 063011" xfId="49387"/>
    <cellStyle name="40% - Accent6 7 6 3" xfId="49388"/>
    <cellStyle name="40% - Accent6 7 6 3 2" xfId="49389"/>
    <cellStyle name="40% - Accent6 7 6 3 2 2" xfId="49390"/>
    <cellStyle name="40% - Accent6 7 6 3 3" xfId="49391"/>
    <cellStyle name="40% - Accent6 7 6 4" xfId="49392"/>
    <cellStyle name="40% - Accent6 7 6 4 2" xfId="49393"/>
    <cellStyle name="40% - Accent6 7 6 4 2 2" xfId="49394"/>
    <cellStyle name="40% - Accent6 7 6 4 3" xfId="49395"/>
    <cellStyle name="40% - Accent6 7 6 5" xfId="49396"/>
    <cellStyle name="40% - Accent6 7 6 5 2" xfId="49397"/>
    <cellStyle name="40% - Accent6 7 6 6" xfId="49398"/>
    <cellStyle name="40% - Accent6 7 6 7" xfId="49399"/>
    <cellStyle name="40% - Accent6 7 6 8" xfId="49400"/>
    <cellStyle name="40% - Accent6 7 6 9" xfId="49401"/>
    <cellStyle name="40% - Accent6 7 6_PNF Disclosure Summary 063011" xfId="49402"/>
    <cellStyle name="40% - Accent6 7 7" xfId="49403"/>
    <cellStyle name="40% - Accent6 7 7 10" xfId="49404"/>
    <cellStyle name="40% - Accent6 7 7 11" xfId="49405"/>
    <cellStyle name="40% - Accent6 7 7 12" xfId="49406"/>
    <cellStyle name="40% - Accent6 7 7 13" xfId="49407"/>
    <cellStyle name="40% - Accent6 7 7 14" xfId="49408"/>
    <cellStyle name="40% - Accent6 7 7 15" xfId="49409"/>
    <cellStyle name="40% - Accent6 7 7 16" xfId="49410"/>
    <cellStyle name="40% - Accent6 7 7 2" xfId="49411"/>
    <cellStyle name="40% - Accent6 7 7 2 10" xfId="49412"/>
    <cellStyle name="40% - Accent6 7 7 2 11" xfId="49413"/>
    <cellStyle name="40% - Accent6 7 7 2 12" xfId="49414"/>
    <cellStyle name="40% - Accent6 7 7 2 13" xfId="49415"/>
    <cellStyle name="40% - Accent6 7 7 2 14" xfId="49416"/>
    <cellStyle name="40% - Accent6 7 7 2 15" xfId="49417"/>
    <cellStyle name="40% - Accent6 7 7 2 2" xfId="49418"/>
    <cellStyle name="40% - Accent6 7 7 2 2 2" xfId="49419"/>
    <cellStyle name="40% - Accent6 7 7 2 2 2 2" xfId="49420"/>
    <cellStyle name="40% - Accent6 7 7 2 2 3" xfId="49421"/>
    <cellStyle name="40% - Accent6 7 7 2 3" xfId="49422"/>
    <cellStyle name="40% - Accent6 7 7 2 3 2" xfId="49423"/>
    <cellStyle name="40% - Accent6 7 7 2 3 2 2" xfId="49424"/>
    <cellStyle name="40% - Accent6 7 7 2 3 3" xfId="49425"/>
    <cellStyle name="40% - Accent6 7 7 2 4" xfId="49426"/>
    <cellStyle name="40% - Accent6 7 7 2 4 2" xfId="49427"/>
    <cellStyle name="40% - Accent6 7 7 2 5" xfId="49428"/>
    <cellStyle name="40% - Accent6 7 7 2 6" xfId="49429"/>
    <cellStyle name="40% - Accent6 7 7 2 7" xfId="49430"/>
    <cellStyle name="40% - Accent6 7 7 2 8" xfId="49431"/>
    <cellStyle name="40% - Accent6 7 7 2 9" xfId="49432"/>
    <cellStyle name="40% - Accent6 7 7 2_PNF Disclosure Summary 063011" xfId="49433"/>
    <cellStyle name="40% - Accent6 7 7 3" xfId="49434"/>
    <cellStyle name="40% - Accent6 7 7 3 2" xfId="49435"/>
    <cellStyle name="40% - Accent6 7 7 3 2 2" xfId="49436"/>
    <cellStyle name="40% - Accent6 7 7 3 3" xfId="49437"/>
    <cellStyle name="40% - Accent6 7 7 4" xfId="49438"/>
    <cellStyle name="40% - Accent6 7 7 4 2" xfId="49439"/>
    <cellStyle name="40% - Accent6 7 7 4 2 2" xfId="49440"/>
    <cellStyle name="40% - Accent6 7 7 4 3" xfId="49441"/>
    <cellStyle name="40% - Accent6 7 7 5" xfId="49442"/>
    <cellStyle name="40% - Accent6 7 7 5 2" xfId="49443"/>
    <cellStyle name="40% - Accent6 7 7 6" xfId="49444"/>
    <cellStyle name="40% - Accent6 7 7 7" xfId="49445"/>
    <cellStyle name="40% - Accent6 7 7 8" xfId="49446"/>
    <cellStyle name="40% - Accent6 7 7 9" xfId="49447"/>
    <cellStyle name="40% - Accent6 7 7_PNF Disclosure Summary 063011" xfId="49448"/>
    <cellStyle name="40% - Accent6 7 8" xfId="49449"/>
    <cellStyle name="40% - Accent6 7 8 10" xfId="49450"/>
    <cellStyle name="40% - Accent6 7 8 11" xfId="49451"/>
    <cellStyle name="40% - Accent6 7 8 12" xfId="49452"/>
    <cellStyle name="40% - Accent6 7 8 13" xfId="49453"/>
    <cellStyle name="40% - Accent6 7 8 14" xfId="49454"/>
    <cellStyle name="40% - Accent6 7 8 15" xfId="49455"/>
    <cellStyle name="40% - Accent6 7 8 2" xfId="49456"/>
    <cellStyle name="40% - Accent6 7 8 2 2" xfId="49457"/>
    <cellStyle name="40% - Accent6 7 8 2 2 2" xfId="49458"/>
    <cellStyle name="40% - Accent6 7 8 2 3" xfId="49459"/>
    <cellStyle name="40% - Accent6 7 8 3" xfId="49460"/>
    <cellStyle name="40% - Accent6 7 8 3 2" xfId="49461"/>
    <cellStyle name="40% - Accent6 7 8 3 2 2" xfId="49462"/>
    <cellStyle name="40% - Accent6 7 8 3 3" xfId="49463"/>
    <cellStyle name="40% - Accent6 7 8 4" xfId="49464"/>
    <cellStyle name="40% - Accent6 7 8 4 2" xfId="49465"/>
    <cellStyle name="40% - Accent6 7 8 5" xfId="49466"/>
    <cellStyle name="40% - Accent6 7 8 6" xfId="49467"/>
    <cellStyle name="40% - Accent6 7 8 7" xfId="49468"/>
    <cellStyle name="40% - Accent6 7 8 8" xfId="49469"/>
    <cellStyle name="40% - Accent6 7 8 9" xfId="49470"/>
    <cellStyle name="40% - Accent6 7 8_PNF Disclosure Summary 063011" xfId="49471"/>
    <cellStyle name="40% - Accent6 7 9" xfId="49472"/>
    <cellStyle name="40% - Accent6 7 9 2" xfId="49473"/>
    <cellStyle name="40% - Accent6 7 9 2 2" xfId="49474"/>
    <cellStyle name="40% - Accent6 7 9 3" xfId="49475"/>
    <cellStyle name="40% - Accent6 7_PNF Disclosure Summary 063011" xfId="49476"/>
    <cellStyle name="40% - Accent6 8" xfId="49477"/>
    <cellStyle name="40% - Accent6 8 10" xfId="49478"/>
    <cellStyle name="40% - Accent6 8 10 2" xfId="49479"/>
    <cellStyle name="40% - Accent6 8 10 2 2" xfId="49480"/>
    <cellStyle name="40% - Accent6 8 10 3" xfId="49481"/>
    <cellStyle name="40% - Accent6 8 11" xfId="49482"/>
    <cellStyle name="40% - Accent6 8 11 2" xfId="49483"/>
    <cellStyle name="40% - Accent6 8 12" xfId="49484"/>
    <cellStyle name="40% - Accent6 8 13" xfId="49485"/>
    <cellStyle name="40% - Accent6 8 14" xfId="49486"/>
    <cellStyle name="40% - Accent6 8 15" xfId="49487"/>
    <cellStyle name="40% - Accent6 8 16" xfId="49488"/>
    <cellStyle name="40% - Accent6 8 17" xfId="49489"/>
    <cellStyle name="40% - Accent6 8 18" xfId="49490"/>
    <cellStyle name="40% - Accent6 8 19" xfId="49491"/>
    <cellStyle name="40% - Accent6 8 2" xfId="49492"/>
    <cellStyle name="40% - Accent6 8 2 10" xfId="49493"/>
    <cellStyle name="40% - Accent6 8 2 11" xfId="49494"/>
    <cellStyle name="40% - Accent6 8 2 12" xfId="49495"/>
    <cellStyle name="40% - Accent6 8 2 13" xfId="49496"/>
    <cellStyle name="40% - Accent6 8 2 14" xfId="49497"/>
    <cellStyle name="40% - Accent6 8 2 15" xfId="49498"/>
    <cellStyle name="40% - Accent6 8 2 16" xfId="49499"/>
    <cellStyle name="40% - Accent6 8 2 2" xfId="49500"/>
    <cellStyle name="40% - Accent6 8 2 2 10" xfId="49501"/>
    <cellStyle name="40% - Accent6 8 2 2 11" xfId="49502"/>
    <cellStyle name="40% - Accent6 8 2 2 12" xfId="49503"/>
    <cellStyle name="40% - Accent6 8 2 2 13" xfId="49504"/>
    <cellStyle name="40% - Accent6 8 2 2 14" xfId="49505"/>
    <cellStyle name="40% - Accent6 8 2 2 15" xfId="49506"/>
    <cellStyle name="40% - Accent6 8 2 2 2" xfId="49507"/>
    <cellStyle name="40% - Accent6 8 2 2 2 2" xfId="49508"/>
    <cellStyle name="40% - Accent6 8 2 2 2 2 2" xfId="49509"/>
    <cellStyle name="40% - Accent6 8 2 2 2 3" xfId="49510"/>
    <cellStyle name="40% - Accent6 8 2 2 3" xfId="49511"/>
    <cellStyle name="40% - Accent6 8 2 2 3 2" xfId="49512"/>
    <cellStyle name="40% - Accent6 8 2 2 3 2 2" xfId="49513"/>
    <cellStyle name="40% - Accent6 8 2 2 3 3" xfId="49514"/>
    <cellStyle name="40% - Accent6 8 2 2 4" xfId="49515"/>
    <cellStyle name="40% - Accent6 8 2 2 4 2" xfId="49516"/>
    <cellStyle name="40% - Accent6 8 2 2 5" xfId="49517"/>
    <cellStyle name="40% - Accent6 8 2 2 6" xfId="49518"/>
    <cellStyle name="40% - Accent6 8 2 2 7" xfId="49519"/>
    <cellStyle name="40% - Accent6 8 2 2 8" xfId="49520"/>
    <cellStyle name="40% - Accent6 8 2 2 9" xfId="49521"/>
    <cellStyle name="40% - Accent6 8 2 2_PNF Disclosure Summary 063011" xfId="49522"/>
    <cellStyle name="40% - Accent6 8 2 3" xfId="49523"/>
    <cellStyle name="40% - Accent6 8 2 3 2" xfId="49524"/>
    <cellStyle name="40% - Accent6 8 2 3 2 2" xfId="49525"/>
    <cellStyle name="40% - Accent6 8 2 3 3" xfId="49526"/>
    <cellStyle name="40% - Accent6 8 2 4" xfId="49527"/>
    <cellStyle name="40% - Accent6 8 2 4 2" xfId="49528"/>
    <cellStyle name="40% - Accent6 8 2 4 2 2" xfId="49529"/>
    <cellStyle name="40% - Accent6 8 2 4 3" xfId="49530"/>
    <cellStyle name="40% - Accent6 8 2 5" xfId="49531"/>
    <cellStyle name="40% - Accent6 8 2 5 2" xfId="49532"/>
    <cellStyle name="40% - Accent6 8 2 6" xfId="49533"/>
    <cellStyle name="40% - Accent6 8 2 7" xfId="49534"/>
    <cellStyle name="40% - Accent6 8 2 8" xfId="49535"/>
    <cellStyle name="40% - Accent6 8 2 9" xfId="49536"/>
    <cellStyle name="40% - Accent6 8 2_PNF Disclosure Summary 063011" xfId="49537"/>
    <cellStyle name="40% - Accent6 8 20" xfId="49538"/>
    <cellStyle name="40% - Accent6 8 21" xfId="49539"/>
    <cellStyle name="40% - Accent6 8 22" xfId="49540"/>
    <cellStyle name="40% - Accent6 8 3" xfId="49541"/>
    <cellStyle name="40% - Accent6 8 3 10" xfId="49542"/>
    <cellStyle name="40% - Accent6 8 3 11" xfId="49543"/>
    <cellStyle name="40% - Accent6 8 3 12" xfId="49544"/>
    <cellStyle name="40% - Accent6 8 3 13" xfId="49545"/>
    <cellStyle name="40% - Accent6 8 3 14" xfId="49546"/>
    <cellStyle name="40% - Accent6 8 3 15" xfId="49547"/>
    <cellStyle name="40% - Accent6 8 3 16" xfId="49548"/>
    <cellStyle name="40% - Accent6 8 3 2" xfId="49549"/>
    <cellStyle name="40% - Accent6 8 3 2 10" xfId="49550"/>
    <cellStyle name="40% - Accent6 8 3 2 11" xfId="49551"/>
    <cellStyle name="40% - Accent6 8 3 2 12" xfId="49552"/>
    <cellStyle name="40% - Accent6 8 3 2 13" xfId="49553"/>
    <cellStyle name="40% - Accent6 8 3 2 14" xfId="49554"/>
    <cellStyle name="40% - Accent6 8 3 2 15" xfId="49555"/>
    <cellStyle name="40% - Accent6 8 3 2 2" xfId="49556"/>
    <cellStyle name="40% - Accent6 8 3 2 2 2" xfId="49557"/>
    <cellStyle name="40% - Accent6 8 3 2 2 2 2" xfId="49558"/>
    <cellStyle name="40% - Accent6 8 3 2 2 3" xfId="49559"/>
    <cellStyle name="40% - Accent6 8 3 2 3" xfId="49560"/>
    <cellStyle name="40% - Accent6 8 3 2 3 2" xfId="49561"/>
    <cellStyle name="40% - Accent6 8 3 2 3 2 2" xfId="49562"/>
    <cellStyle name="40% - Accent6 8 3 2 3 3" xfId="49563"/>
    <cellStyle name="40% - Accent6 8 3 2 4" xfId="49564"/>
    <cellStyle name="40% - Accent6 8 3 2 4 2" xfId="49565"/>
    <cellStyle name="40% - Accent6 8 3 2 5" xfId="49566"/>
    <cellStyle name="40% - Accent6 8 3 2 6" xfId="49567"/>
    <cellStyle name="40% - Accent6 8 3 2 7" xfId="49568"/>
    <cellStyle name="40% - Accent6 8 3 2 8" xfId="49569"/>
    <cellStyle name="40% - Accent6 8 3 2 9" xfId="49570"/>
    <cellStyle name="40% - Accent6 8 3 2_PNF Disclosure Summary 063011" xfId="49571"/>
    <cellStyle name="40% - Accent6 8 3 3" xfId="49572"/>
    <cellStyle name="40% - Accent6 8 3 3 2" xfId="49573"/>
    <cellStyle name="40% - Accent6 8 3 3 2 2" xfId="49574"/>
    <cellStyle name="40% - Accent6 8 3 3 3" xfId="49575"/>
    <cellStyle name="40% - Accent6 8 3 4" xfId="49576"/>
    <cellStyle name="40% - Accent6 8 3 4 2" xfId="49577"/>
    <cellStyle name="40% - Accent6 8 3 4 2 2" xfId="49578"/>
    <cellStyle name="40% - Accent6 8 3 4 3" xfId="49579"/>
    <cellStyle name="40% - Accent6 8 3 5" xfId="49580"/>
    <cellStyle name="40% - Accent6 8 3 5 2" xfId="49581"/>
    <cellStyle name="40% - Accent6 8 3 6" xfId="49582"/>
    <cellStyle name="40% - Accent6 8 3 7" xfId="49583"/>
    <cellStyle name="40% - Accent6 8 3 8" xfId="49584"/>
    <cellStyle name="40% - Accent6 8 3 9" xfId="49585"/>
    <cellStyle name="40% - Accent6 8 3_PNF Disclosure Summary 063011" xfId="49586"/>
    <cellStyle name="40% - Accent6 8 4" xfId="49587"/>
    <cellStyle name="40% - Accent6 8 4 10" xfId="49588"/>
    <cellStyle name="40% - Accent6 8 4 11" xfId="49589"/>
    <cellStyle name="40% - Accent6 8 4 12" xfId="49590"/>
    <cellStyle name="40% - Accent6 8 4 13" xfId="49591"/>
    <cellStyle name="40% - Accent6 8 4 14" xfId="49592"/>
    <cellStyle name="40% - Accent6 8 4 15" xfId="49593"/>
    <cellStyle name="40% - Accent6 8 4 16" xfId="49594"/>
    <cellStyle name="40% - Accent6 8 4 2" xfId="49595"/>
    <cellStyle name="40% - Accent6 8 4 2 10" xfId="49596"/>
    <cellStyle name="40% - Accent6 8 4 2 11" xfId="49597"/>
    <cellStyle name="40% - Accent6 8 4 2 12" xfId="49598"/>
    <cellStyle name="40% - Accent6 8 4 2 13" xfId="49599"/>
    <cellStyle name="40% - Accent6 8 4 2 14" xfId="49600"/>
    <cellStyle name="40% - Accent6 8 4 2 15" xfId="49601"/>
    <cellStyle name="40% - Accent6 8 4 2 2" xfId="49602"/>
    <cellStyle name="40% - Accent6 8 4 2 2 2" xfId="49603"/>
    <cellStyle name="40% - Accent6 8 4 2 2 2 2" xfId="49604"/>
    <cellStyle name="40% - Accent6 8 4 2 2 3" xfId="49605"/>
    <cellStyle name="40% - Accent6 8 4 2 3" xfId="49606"/>
    <cellStyle name="40% - Accent6 8 4 2 3 2" xfId="49607"/>
    <cellStyle name="40% - Accent6 8 4 2 3 2 2" xfId="49608"/>
    <cellStyle name="40% - Accent6 8 4 2 3 3" xfId="49609"/>
    <cellStyle name="40% - Accent6 8 4 2 4" xfId="49610"/>
    <cellStyle name="40% - Accent6 8 4 2 4 2" xfId="49611"/>
    <cellStyle name="40% - Accent6 8 4 2 5" xfId="49612"/>
    <cellStyle name="40% - Accent6 8 4 2 6" xfId="49613"/>
    <cellStyle name="40% - Accent6 8 4 2 7" xfId="49614"/>
    <cellStyle name="40% - Accent6 8 4 2 8" xfId="49615"/>
    <cellStyle name="40% - Accent6 8 4 2 9" xfId="49616"/>
    <cellStyle name="40% - Accent6 8 4 2_PNF Disclosure Summary 063011" xfId="49617"/>
    <cellStyle name="40% - Accent6 8 4 3" xfId="49618"/>
    <cellStyle name="40% - Accent6 8 4 3 2" xfId="49619"/>
    <cellStyle name="40% - Accent6 8 4 3 2 2" xfId="49620"/>
    <cellStyle name="40% - Accent6 8 4 3 3" xfId="49621"/>
    <cellStyle name="40% - Accent6 8 4 4" xfId="49622"/>
    <cellStyle name="40% - Accent6 8 4 4 2" xfId="49623"/>
    <cellStyle name="40% - Accent6 8 4 4 2 2" xfId="49624"/>
    <cellStyle name="40% - Accent6 8 4 4 3" xfId="49625"/>
    <cellStyle name="40% - Accent6 8 4 5" xfId="49626"/>
    <cellStyle name="40% - Accent6 8 4 5 2" xfId="49627"/>
    <cellStyle name="40% - Accent6 8 4 6" xfId="49628"/>
    <cellStyle name="40% - Accent6 8 4 7" xfId="49629"/>
    <cellStyle name="40% - Accent6 8 4 8" xfId="49630"/>
    <cellStyle name="40% - Accent6 8 4 9" xfId="49631"/>
    <cellStyle name="40% - Accent6 8 4_PNF Disclosure Summary 063011" xfId="49632"/>
    <cellStyle name="40% - Accent6 8 5" xfId="49633"/>
    <cellStyle name="40% - Accent6 8 5 10" xfId="49634"/>
    <cellStyle name="40% - Accent6 8 5 11" xfId="49635"/>
    <cellStyle name="40% - Accent6 8 5 12" xfId="49636"/>
    <cellStyle name="40% - Accent6 8 5 13" xfId="49637"/>
    <cellStyle name="40% - Accent6 8 5 14" xfId="49638"/>
    <cellStyle name="40% - Accent6 8 5 15" xfId="49639"/>
    <cellStyle name="40% - Accent6 8 5 16" xfId="49640"/>
    <cellStyle name="40% - Accent6 8 5 2" xfId="49641"/>
    <cellStyle name="40% - Accent6 8 5 2 10" xfId="49642"/>
    <cellStyle name="40% - Accent6 8 5 2 11" xfId="49643"/>
    <cellStyle name="40% - Accent6 8 5 2 12" xfId="49644"/>
    <cellStyle name="40% - Accent6 8 5 2 13" xfId="49645"/>
    <cellStyle name="40% - Accent6 8 5 2 14" xfId="49646"/>
    <cellStyle name="40% - Accent6 8 5 2 15" xfId="49647"/>
    <cellStyle name="40% - Accent6 8 5 2 2" xfId="49648"/>
    <cellStyle name="40% - Accent6 8 5 2 2 2" xfId="49649"/>
    <cellStyle name="40% - Accent6 8 5 2 2 2 2" xfId="49650"/>
    <cellStyle name="40% - Accent6 8 5 2 2 3" xfId="49651"/>
    <cellStyle name="40% - Accent6 8 5 2 3" xfId="49652"/>
    <cellStyle name="40% - Accent6 8 5 2 3 2" xfId="49653"/>
    <cellStyle name="40% - Accent6 8 5 2 3 2 2" xfId="49654"/>
    <cellStyle name="40% - Accent6 8 5 2 3 3" xfId="49655"/>
    <cellStyle name="40% - Accent6 8 5 2 4" xfId="49656"/>
    <cellStyle name="40% - Accent6 8 5 2 4 2" xfId="49657"/>
    <cellStyle name="40% - Accent6 8 5 2 5" xfId="49658"/>
    <cellStyle name="40% - Accent6 8 5 2 6" xfId="49659"/>
    <cellStyle name="40% - Accent6 8 5 2 7" xfId="49660"/>
    <cellStyle name="40% - Accent6 8 5 2 8" xfId="49661"/>
    <cellStyle name="40% - Accent6 8 5 2 9" xfId="49662"/>
    <cellStyle name="40% - Accent6 8 5 2_PNF Disclosure Summary 063011" xfId="49663"/>
    <cellStyle name="40% - Accent6 8 5 3" xfId="49664"/>
    <cellStyle name="40% - Accent6 8 5 3 2" xfId="49665"/>
    <cellStyle name="40% - Accent6 8 5 3 2 2" xfId="49666"/>
    <cellStyle name="40% - Accent6 8 5 3 3" xfId="49667"/>
    <cellStyle name="40% - Accent6 8 5 4" xfId="49668"/>
    <cellStyle name="40% - Accent6 8 5 4 2" xfId="49669"/>
    <cellStyle name="40% - Accent6 8 5 4 2 2" xfId="49670"/>
    <cellStyle name="40% - Accent6 8 5 4 3" xfId="49671"/>
    <cellStyle name="40% - Accent6 8 5 5" xfId="49672"/>
    <cellStyle name="40% - Accent6 8 5 5 2" xfId="49673"/>
    <cellStyle name="40% - Accent6 8 5 6" xfId="49674"/>
    <cellStyle name="40% - Accent6 8 5 7" xfId="49675"/>
    <cellStyle name="40% - Accent6 8 5 8" xfId="49676"/>
    <cellStyle name="40% - Accent6 8 5 9" xfId="49677"/>
    <cellStyle name="40% - Accent6 8 5_PNF Disclosure Summary 063011" xfId="49678"/>
    <cellStyle name="40% - Accent6 8 6" xfId="49679"/>
    <cellStyle name="40% - Accent6 8 6 10" xfId="49680"/>
    <cellStyle name="40% - Accent6 8 6 11" xfId="49681"/>
    <cellStyle name="40% - Accent6 8 6 12" xfId="49682"/>
    <cellStyle name="40% - Accent6 8 6 13" xfId="49683"/>
    <cellStyle name="40% - Accent6 8 6 14" xfId="49684"/>
    <cellStyle name="40% - Accent6 8 6 15" xfId="49685"/>
    <cellStyle name="40% - Accent6 8 6 16" xfId="49686"/>
    <cellStyle name="40% - Accent6 8 6 2" xfId="49687"/>
    <cellStyle name="40% - Accent6 8 6 2 10" xfId="49688"/>
    <cellStyle name="40% - Accent6 8 6 2 11" xfId="49689"/>
    <cellStyle name="40% - Accent6 8 6 2 12" xfId="49690"/>
    <cellStyle name="40% - Accent6 8 6 2 13" xfId="49691"/>
    <cellStyle name="40% - Accent6 8 6 2 14" xfId="49692"/>
    <cellStyle name="40% - Accent6 8 6 2 15" xfId="49693"/>
    <cellStyle name="40% - Accent6 8 6 2 2" xfId="49694"/>
    <cellStyle name="40% - Accent6 8 6 2 2 2" xfId="49695"/>
    <cellStyle name="40% - Accent6 8 6 2 2 2 2" xfId="49696"/>
    <cellStyle name="40% - Accent6 8 6 2 2 3" xfId="49697"/>
    <cellStyle name="40% - Accent6 8 6 2 3" xfId="49698"/>
    <cellStyle name="40% - Accent6 8 6 2 3 2" xfId="49699"/>
    <cellStyle name="40% - Accent6 8 6 2 3 2 2" xfId="49700"/>
    <cellStyle name="40% - Accent6 8 6 2 3 3" xfId="49701"/>
    <cellStyle name="40% - Accent6 8 6 2 4" xfId="49702"/>
    <cellStyle name="40% - Accent6 8 6 2 4 2" xfId="49703"/>
    <cellStyle name="40% - Accent6 8 6 2 5" xfId="49704"/>
    <cellStyle name="40% - Accent6 8 6 2 6" xfId="49705"/>
    <cellStyle name="40% - Accent6 8 6 2 7" xfId="49706"/>
    <cellStyle name="40% - Accent6 8 6 2 8" xfId="49707"/>
    <cellStyle name="40% - Accent6 8 6 2 9" xfId="49708"/>
    <cellStyle name="40% - Accent6 8 6 2_PNF Disclosure Summary 063011" xfId="49709"/>
    <cellStyle name="40% - Accent6 8 6 3" xfId="49710"/>
    <cellStyle name="40% - Accent6 8 6 3 2" xfId="49711"/>
    <cellStyle name="40% - Accent6 8 6 3 2 2" xfId="49712"/>
    <cellStyle name="40% - Accent6 8 6 3 3" xfId="49713"/>
    <cellStyle name="40% - Accent6 8 6 4" xfId="49714"/>
    <cellStyle name="40% - Accent6 8 6 4 2" xfId="49715"/>
    <cellStyle name="40% - Accent6 8 6 4 2 2" xfId="49716"/>
    <cellStyle name="40% - Accent6 8 6 4 3" xfId="49717"/>
    <cellStyle name="40% - Accent6 8 6 5" xfId="49718"/>
    <cellStyle name="40% - Accent6 8 6 5 2" xfId="49719"/>
    <cellStyle name="40% - Accent6 8 6 6" xfId="49720"/>
    <cellStyle name="40% - Accent6 8 6 7" xfId="49721"/>
    <cellStyle name="40% - Accent6 8 6 8" xfId="49722"/>
    <cellStyle name="40% - Accent6 8 6 9" xfId="49723"/>
    <cellStyle name="40% - Accent6 8 6_PNF Disclosure Summary 063011" xfId="49724"/>
    <cellStyle name="40% - Accent6 8 7" xfId="49725"/>
    <cellStyle name="40% - Accent6 8 7 10" xfId="49726"/>
    <cellStyle name="40% - Accent6 8 7 11" xfId="49727"/>
    <cellStyle name="40% - Accent6 8 7 12" xfId="49728"/>
    <cellStyle name="40% - Accent6 8 7 13" xfId="49729"/>
    <cellStyle name="40% - Accent6 8 7 14" xfId="49730"/>
    <cellStyle name="40% - Accent6 8 7 15" xfId="49731"/>
    <cellStyle name="40% - Accent6 8 7 16" xfId="49732"/>
    <cellStyle name="40% - Accent6 8 7 2" xfId="49733"/>
    <cellStyle name="40% - Accent6 8 7 2 10" xfId="49734"/>
    <cellStyle name="40% - Accent6 8 7 2 11" xfId="49735"/>
    <cellStyle name="40% - Accent6 8 7 2 12" xfId="49736"/>
    <cellStyle name="40% - Accent6 8 7 2 13" xfId="49737"/>
    <cellStyle name="40% - Accent6 8 7 2 14" xfId="49738"/>
    <cellStyle name="40% - Accent6 8 7 2 15" xfId="49739"/>
    <cellStyle name="40% - Accent6 8 7 2 2" xfId="49740"/>
    <cellStyle name="40% - Accent6 8 7 2 2 2" xfId="49741"/>
    <cellStyle name="40% - Accent6 8 7 2 2 2 2" xfId="49742"/>
    <cellStyle name="40% - Accent6 8 7 2 2 3" xfId="49743"/>
    <cellStyle name="40% - Accent6 8 7 2 3" xfId="49744"/>
    <cellStyle name="40% - Accent6 8 7 2 3 2" xfId="49745"/>
    <cellStyle name="40% - Accent6 8 7 2 3 2 2" xfId="49746"/>
    <cellStyle name="40% - Accent6 8 7 2 3 3" xfId="49747"/>
    <cellStyle name="40% - Accent6 8 7 2 4" xfId="49748"/>
    <cellStyle name="40% - Accent6 8 7 2 4 2" xfId="49749"/>
    <cellStyle name="40% - Accent6 8 7 2 5" xfId="49750"/>
    <cellStyle name="40% - Accent6 8 7 2 6" xfId="49751"/>
    <cellStyle name="40% - Accent6 8 7 2 7" xfId="49752"/>
    <cellStyle name="40% - Accent6 8 7 2 8" xfId="49753"/>
    <cellStyle name="40% - Accent6 8 7 2 9" xfId="49754"/>
    <cellStyle name="40% - Accent6 8 7 2_PNF Disclosure Summary 063011" xfId="49755"/>
    <cellStyle name="40% - Accent6 8 7 3" xfId="49756"/>
    <cellStyle name="40% - Accent6 8 7 3 2" xfId="49757"/>
    <cellStyle name="40% - Accent6 8 7 3 2 2" xfId="49758"/>
    <cellStyle name="40% - Accent6 8 7 3 3" xfId="49759"/>
    <cellStyle name="40% - Accent6 8 7 4" xfId="49760"/>
    <cellStyle name="40% - Accent6 8 7 4 2" xfId="49761"/>
    <cellStyle name="40% - Accent6 8 7 4 2 2" xfId="49762"/>
    <cellStyle name="40% - Accent6 8 7 4 3" xfId="49763"/>
    <cellStyle name="40% - Accent6 8 7 5" xfId="49764"/>
    <cellStyle name="40% - Accent6 8 7 5 2" xfId="49765"/>
    <cellStyle name="40% - Accent6 8 7 6" xfId="49766"/>
    <cellStyle name="40% - Accent6 8 7 7" xfId="49767"/>
    <cellStyle name="40% - Accent6 8 7 8" xfId="49768"/>
    <cellStyle name="40% - Accent6 8 7 9" xfId="49769"/>
    <cellStyle name="40% - Accent6 8 7_PNF Disclosure Summary 063011" xfId="49770"/>
    <cellStyle name="40% - Accent6 8 8" xfId="49771"/>
    <cellStyle name="40% - Accent6 8 8 10" xfId="49772"/>
    <cellStyle name="40% - Accent6 8 8 11" xfId="49773"/>
    <cellStyle name="40% - Accent6 8 8 12" xfId="49774"/>
    <cellStyle name="40% - Accent6 8 8 13" xfId="49775"/>
    <cellStyle name="40% - Accent6 8 8 14" xfId="49776"/>
    <cellStyle name="40% - Accent6 8 8 15" xfId="49777"/>
    <cellStyle name="40% - Accent6 8 8 2" xfId="49778"/>
    <cellStyle name="40% - Accent6 8 8 2 2" xfId="49779"/>
    <cellStyle name="40% - Accent6 8 8 2 2 2" xfId="49780"/>
    <cellStyle name="40% - Accent6 8 8 2 3" xfId="49781"/>
    <cellStyle name="40% - Accent6 8 8 3" xfId="49782"/>
    <cellStyle name="40% - Accent6 8 8 3 2" xfId="49783"/>
    <cellStyle name="40% - Accent6 8 8 3 2 2" xfId="49784"/>
    <cellStyle name="40% - Accent6 8 8 3 3" xfId="49785"/>
    <cellStyle name="40% - Accent6 8 8 4" xfId="49786"/>
    <cellStyle name="40% - Accent6 8 8 4 2" xfId="49787"/>
    <cellStyle name="40% - Accent6 8 8 5" xfId="49788"/>
    <cellStyle name="40% - Accent6 8 8 6" xfId="49789"/>
    <cellStyle name="40% - Accent6 8 8 7" xfId="49790"/>
    <cellStyle name="40% - Accent6 8 8 8" xfId="49791"/>
    <cellStyle name="40% - Accent6 8 8 9" xfId="49792"/>
    <cellStyle name="40% - Accent6 8 8_PNF Disclosure Summary 063011" xfId="49793"/>
    <cellStyle name="40% - Accent6 8 9" xfId="49794"/>
    <cellStyle name="40% - Accent6 8 9 2" xfId="49795"/>
    <cellStyle name="40% - Accent6 8 9 2 2" xfId="49796"/>
    <cellStyle name="40% - Accent6 8 9 3" xfId="49797"/>
    <cellStyle name="40% - Accent6 8_PNF Disclosure Summary 063011" xfId="49798"/>
    <cellStyle name="40% - Accent6 9" xfId="49799"/>
    <cellStyle name="40% - Accent6 9 10" xfId="49800"/>
    <cellStyle name="40% - Accent6 9 10 2" xfId="49801"/>
    <cellStyle name="40% - Accent6 9 10 2 2" xfId="49802"/>
    <cellStyle name="40% - Accent6 9 10 3" xfId="49803"/>
    <cellStyle name="40% - Accent6 9 11" xfId="49804"/>
    <cellStyle name="40% - Accent6 9 11 2" xfId="49805"/>
    <cellStyle name="40% - Accent6 9 12" xfId="49806"/>
    <cellStyle name="40% - Accent6 9 13" xfId="49807"/>
    <cellStyle name="40% - Accent6 9 14" xfId="49808"/>
    <cellStyle name="40% - Accent6 9 15" xfId="49809"/>
    <cellStyle name="40% - Accent6 9 16" xfId="49810"/>
    <cellStyle name="40% - Accent6 9 17" xfId="49811"/>
    <cellStyle name="40% - Accent6 9 18" xfId="49812"/>
    <cellStyle name="40% - Accent6 9 19" xfId="49813"/>
    <cellStyle name="40% - Accent6 9 2" xfId="49814"/>
    <cellStyle name="40% - Accent6 9 2 10" xfId="49815"/>
    <cellStyle name="40% - Accent6 9 2 11" xfId="49816"/>
    <cellStyle name="40% - Accent6 9 2 12" xfId="49817"/>
    <cellStyle name="40% - Accent6 9 2 13" xfId="49818"/>
    <cellStyle name="40% - Accent6 9 2 14" xfId="49819"/>
    <cellStyle name="40% - Accent6 9 2 15" xfId="49820"/>
    <cellStyle name="40% - Accent6 9 2 16" xfId="49821"/>
    <cellStyle name="40% - Accent6 9 2 2" xfId="49822"/>
    <cellStyle name="40% - Accent6 9 2 2 10" xfId="49823"/>
    <cellStyle name="40% - Accent6 9 2 2 11" xfId="49824"/>
    <cellStyle name="40% - Accent6 9 2 2 12" xfId="49825"/>
    <cellStyle name="40% - Accent6 9 2 2 13" xfId="49826"/>
    <cellStyle name="40% - Accent6 9 2 2 14" xfId="49827"/>
    <cellStyle name="40% - Accent6 9 2 2 15" xfId="49828"/>
    <cellStyle name="40% - Accent6 9 2 2 2" xfId="49829"/>
    <cellStyle name="40% - Accent6 9 2 2 2 2" xfId="49830"/>
    <cellStyle name="40% - Accent6 9 2 2 2 2 2" xfId="49831"/>
    <cellStyle name="40% - Accent6 9 2 2 2 3" xfId="49832"/>
    <cellStyle name="40% - Accent6 9 2 2 3" xfId="49833"/>
    <cellStyle name="40% - Accent6 9 2 2 3 2" xfId="49834"/>
    <cellStyle name="40% - Accent6 9 2 2 3 2 2" xfId="49835"/>
    <cellStyle name="40% - Accent6 9 2 2 3 3" xfId="49836"/>
    <cellStyle name="40% - Accent6 9 2 2 4" xfId="49837"/>
    <cellStyle name="40% - Accent6 9 2 2 4 2" xfId="49838"/>
    <cellStyle name="40% - Accent6 9 2 2 5" xfId="49839"/>
    <cellStyle name="40% - Accent6 9 2 2 6" xfId="49840"/>
    <cellStyle name="40% - Accent6 9 2 2 7" xfId="49841"/>
    <cellStyle name="40% - Accent6 9 2 2 8" xfId="49842"/>
    <cellStyle name="40% - Accent6 9 2 2 9" xfId="49843"/>
    <cellStyle name="40% - Accent6 9 2 2_PNF Disclosure Summary 063011" xfId="49844"/>
    <cellStyle name="40% - Accent6 9 2 3" xfId="49845"/>
    <cellStyle name="40% - Accent6 9 2 3 2" xfId="49846"/>
    <cellStyle name="40% - Accent6 9 2 3 2 2" xfId="49847"/>
    <cellStyle name="40% - Accent6 9 2 3 3" xfId="49848"/>
    <cellStyle name="40% - Accent6 9 2 4" xfId="49849"/>
    <cellStyle name="40% - Accent6 9 2 4 2" xfId="49850"/>
    <cellStyle name="40% - Accent6 9 2 4 2 2" xfId="49851"/>
    <cellStyle name="40% - Accent6 9 2 4 3" xfId="49852"/>
    <cellStyle name="40% - Accent6 9 2 5" xfId="49853"/>
    <cellStyle name="40% - Accent6 9 2 5 2" xfId="49854"/>
    <cellStyle name="40% - Accent6 9 2 6" xfId="49855"/>
    <cellStyle name="40% - Accent6 9 2 7" xfId="49856"/>
    <cellStyle name="40% - Accent6 9 2 8" xfId="49857"/>
    <cellStyle name="40% - Accent6 9 2 9" xfId="49858"/>
    <cellStyle name="40% - Accent6 9 2_PNF Disclosure Summary 063011" xfId="49859"/>
    <cellStyle name="40% - Accent6 9 20" xfId="49860"/>
    <cellStyle name="40% - Accent6 9 21" xfId="49861"/>
    <cellStyle name="40% - Accent6 9 22" xfId="49862"/>
    <cellStyle name="40% - Accent6 9 3" xfId="49863"/>
    <cellStyle name="40% - Accent6 9 3 10" xfId="49864"/>
    <cellStyle name="40% - Accent6 9 3 11" xfId="49865"/>
    <cellStyle name="40% - Accent6 9 3 12" xfId="49866"/>
    <cellStyle name="40% - Accent6 9 3 13" xfId="49867"/>
    <cellStyle name="40% - Accent6 9 3 14" xfId="49868"/>
    <cellStyle name="40% - Accent6 9 3 15" xfId="49869"/>
    <cellStyle name="40% - Accent6 9 3 16" xfId="49870"/>
    <cellStyle name="40% - Accent6 9 3 2" xfId="49871"/>
    <cellStyle name="40% - Accent6 9 3 2 10" xfId="49872"/>
    <cellStyle name="40% - Accent6 9 3 2 11" xfId="49873"/>
    <cellStyle name="40% - Accent6 9 3 2 12" xfId="49874"/>
    <cellStyle name="40% - Accent6 9 3 2 13" xfId="49875"/>
    <cellStyle name="40% - Accent6 9 3 2 14" xfId="49876"/>
    <cellStyle name="40% - Accent6 9 3 2 15" xfId="49877"/>
    <cellStyle name="40% - Accent6 9 3 2 2" xfId="49878"/>
    <cellStyle name="40% - Accent6 9 3 2 2 2" xfId="49879"/>
    <cellStyle name="40% - Accent6 9 3 2 2 2 2" xfId="49880"/>
    <cellStyle name="40% - Accent6 9 3 2 2 3" xfId="49881"/>
    <cellStyle name="40% - Accent6 9 3 2 3" xfId="49882"/>
    <cellStyle name="40% - Accent6 9 3 2 3 2" xfId="49883"/>
    <cellStyle name="40% - Accent6 9 3 2 3 2 2" xfId="49884"/>
    <cellStyle name="40% - Accent6 9 3 2 3 3" xfId="49885"/>
    <cellStyle name="40% - Accent6 9 3 2 4" xfId="49886"/>
    <cellStyle name="40% - Accent6 9 3 2 4 2" xfId="49887"/>
    <cellStyle name="40% - Accent6 9 3 2 5" xfId="49888"/>
    <cellStyle name="40% - Accent6 9 3 2 6" xfId="49889"/>
    <cellStyle name="40% - Accent6 9 3 2 7" xfId="49890"/>
    <cellStyle name="40% - Accent6 9 3 2 8" xfId="49891"/>
    <cellStyle name="40% - Accent6 9 3 2 9" xfId="49892"/>
    <cellStyle name="40% - Accent6 9 3 2_PNF Disclosure Summary 063011" xfId="49893"/>
    <cellStyle name="40% - Accent6 9 3 3" xfId="49894"/>
    <cellStyle name="40% - Accent6 9 3 3 2" xfId="49895"/>
    <cellStyle name="40% - Accent6 9 3 3 2 2" xfId="49896"/>
    <cellStyle name="40% - Accent6 9 3 3 3" xfId="49897"/>
    <cellStyle name="40% - Accent6 9 3 4" xfId="49898"/>
    <cellStyle name="40% - Accent6 9 3 4 2" xfId="49899"/>
    <cellStyle name="40% - Accent6 9 3 4 2 2" xfId="49900"/>
    <cellStyle name="40% - Accent6 9 3 4 3" xfId="49901"/>
    <cellStyle name="40% - Accent6 9 3 5" xfId="49902"/>
    <cellStyle name="40% - Accent6 9 3 5 2" xfId="49903"/>
    <cellStyle name="40% - Accent6 9 3 6" xfId="49904"/>
    <cellStyle name="40% - Accent6 9 3 7" xfId="49905"/>
    <cellStyle name="40% - Accent6 9 3 8" xfId="49906"/>
    <cellStyle name="40% - Accent6 9 3 9" xfId="49907"/>
    <cellStyle name="40% - Accent6 9 3_PNF Disclosure Summary 063011" xfId="49908"/>
    <cellStyle name="40% - Accent6 9 4" xfId="49909"/>
    <cellStyle name="40% - Accent6 9 4 10" xfId="49910"/>
    <cellStyle name="40% - Accent6 9 4 11" xfId="49911"/>
    <cellStyle name="40% - Accent6 9 4 12" xfId="49912"/>
    <cellStyle name="40% - Accent6 9 4 13" xfId="49913"/>
    <cellStyle name="40% - Accent6 9 4 14" xfId="49914"/>
    <cellStyle name="40% - Accent6 9 4 15" xfId="49915"/>
    <cellStyle name="40% - Accent6 9 4 16" xfId="49916"/>
    <cellStyle name="40% - Accent6 9 4 2" xfId="49917"/>
    <cellStyle name="40% - Accent6 9 4 2 10" xfId="49918"/>
    <cellStyle name="40% - Accent6 9 4 2 11" xfId="49919"/>
    <cellStyle name="40% - Accent6 9 4 2 12" xfId="49920"/>
    <cellStyle name="40% - Accent6 9 4 2 13" xfId="49921"/>
    <cellStyle name="40% - Accent6 9 4 2 14" xfId="49922"/>
    <cellStyle name="40% - Accent6 9 4 2 15" xfId="49923"/>
    <cellStyle name="40% - Accent6 9 4 2 2" xfId="49924"/>
    <cellStyle name="40% - Accent6 9 4 2 2 2" xfId="49925"/>
    <cellStyle name="40% - Accent6 9 4 2 2 2 2" xfId="49926"/>
    <cellStyle name="40% - Accent6 9 4 2 2 3" xfId="49927"/>
    <cellStyle name="40% - Accent6 9 4 2 3" xfId="49928"/>
    <cellStyle name="40% - Accent6 9 4 2 3 2" xfId="49929"/>
    <cellStyle name="40% - Accent6 9 4 2 3 2 2" xfId="49930"/>
    <cellStyle name="40% - Accent6 9 4 2 3 3" xfId="49931"/>
    <cellStyle name="40% - Accent6 9 4 2 4" xfId="49932"/>
    <cellStyle name="40% - Accent6 9 4 2 4 2" xfId="49933"/>
    <cellStyle name="40% - Accent6 9 4 2 5" xfId="49934"/>
    <cellStyle name="40% - Accent6 9 4 2 6" xfId="49935"/>
    <cellStyle name="40% - Accent6 9 4 2 7" xfId="49936"/>
    <cellStyle name="40% - Accent6 9 4 2 8" xfId="49937"/>
    <cellStyle name="40% - Accent6 9 4 2 9" xfId="49938"/>
    <cellStyle name="40% - Accent6 9 4 2_PNF Disclosure Summary 063011" xfId="49939"/>
    <cellStyle name="40% - Accent6 9 4 3" xfId="49940"/>
    <cellStyle name="40% - Accent6 9 4 3 2" xfId="49941"/>
    <cellStyle name="40% - Accent6 9 4 3 2 2" xfId="49942"/>
    <cellStyle name="40% - Accent6 9 4 3 3" xfId="49943"/>
    <cellStyle name="40% - Accent6 9 4 4" xfId="49944"/>
    <cellStyle name="40% - Accent6 9 4 4 2" xfId="49945"/>
    <cellStyle name="40% - Accent6 9 4 4 2 2" xfId="49946"/>
    <cellStyle name="40% - Accent6 9 4 4 3" xfId="49947"/>
    <cellStyle name="40% - Accent6 9 4 5" xfId="49948"/>
    <cellStyle name="40% - Accent6 9 4 5 2" xfId="49949"/>
    <cellStyle name="40% - Accent6 9 4 6" xfId="49950"/>
    <cellStyle name="40% - Accent6 9 4 7" xfId="49951"/>
    <cellStyle name="40% - Accent6 9 4 8" xfId="49952"/>
    <cellStyle name="40% - Accent6 9 4 9" xfId="49953"/>
    <cellStyle name="40% - Accent6 9 4_PNF Disclosure Summary 063011" xfId="49954"/>
    <cellStyle name="40% - Accent6 9 5" xfId="49955"/>
    <cellStyle name="40% - Accent6 9 5 10" xfId="49956"/>
    <cellStyle name="40% - Accent6 9 5 11" xfId="49957"/>
    <cellStyle name="40% - Accent6 9 5 12" xfId="49958"/>
    <cellStyle name="40% - Accent6 9 5 13" xfId="49959"/>
    <cellStyle name="40% - Accent6 9 5 14" xfId="49960"/>
    <cellStyle name="40% - Accent6 9 5 15" xfId="49961"/>
    <cellStyle name="40% - Accent6 9 5 16" xfId="49962"/>
    <cellStyle name="40% - Accent6 9 5 2" xfId="49963"/>
    <cellStyle name="40% - Accent6 9 5 2 10" xfId="49964"/>
    <cellStyle name="40% - Accent6 9 5 2 11" xfId="49965"/>
    <cellStyle name="40% - Accent6 9 5 2 12" xfId="49966"/>
    <cellStyle name="40% - Accent6 9 5 2 13" xfId="49967"/>
    <cellStyle name="40% - Accent6 9 5 2 14" xfId="49968"/>
    <cellStyle name="40% - Accent6 9 5 2 15" xfId="49969"/>
    <cellStyle name="40% - Accent6 9 5 2 2" xfId="49970"/>
    <cellStyle name="40% - Accent6 9 5 2 2 2" xfId="49971"/>
    <cellStyle name="40% - Accent6 9 5 2 2 2 2" xfId="49972"/>
    <cellStyle name="40% - Accent6 9 5 2 2 3" xfId="49973"/>
    <cellStyle name="40% - Accent6 9 5 2 3" xfId="49974"/>
    <cellStyle name="40% - Accent6 9 5 2 3 2" xfId="49975"/>
    <cellStyle name="40% - Accent6 9 5 2 3 2 2" xfId="49976"/>
    <cellStyle name="40% - Accent6 9 5 2 3 3" xfId="49977"/>
    <cellStyle name="40% - Accent6 9 5 2 4" xfId="49978"/>
    <cellStyle name="40% - Accent6 9 5 2 4 2" xfId="49979"/>
    <cellStyle name="40% - Accent6 9 5 2 5" xfId="49980"/>
    <cellStyle name="40% - Accent6 9 5 2 6" xfId="49981"/>
    <cellStyle name="40% - Accent6 9 5 2 7" xfId="49982"/>
    <cellStyle name="40% - Accent6 9 5 2 8" xfId="49983"/>
    <cellStyle name="40% - Accent6 9 5 2 9" xfId="49984"/>
    <cellStyle name="40% - Accent6 9 5 2_PNF Disclosure Summary 063011" xfId="49985"/>
    <cellStyle name="40% - Accent6 9 5 3" xfId="49986"/>
    <cellStyle name="40% - Accent6 9 5 3 2" xfId="49987"/>
    <cellStyle name="40% - Accent6 9 5 3 2 2" xfId="49988"/>
    <cellStyle name="40% - Accent6 9 5 3 3" xfId="49989"/>
    <cellStyle name="40% - Accent6 9 5 4" xfId="49990"/>
    <cellStyle name="40% - Accent6 9 5 4 2" xfId="49991"/>
    <cellStyle name="40% - Accent6 9 5 4 2 2" xfId="49992"/>
    <cellStyle name="40% - Accent6 9 5 4 3" xfId="49993"/>
    <cellStyle name="40% - Accent6 9 5 5" xfId="49994"/>
    <cellStyle name="40% - Accent6 9 5 5 2" xfId="49995"/>
    <cellStyle name="40% - Accent6 9 5 6" xfId="49996"/>
    <cellStyle name="40% - Accent6 9 5 7" xfId="49997"/>
    <cellStyle name="40% - Accent6 9 5 8" xfId="49998"/>
    <cellStyle name="40% - Accent6 9 5 9" xfId="49999"/>
    <cellStyle name="40% - Accent6 9 5_PNF Disclosure Summary 063011" xfId="50000"/>
    <cellStyle name="40% - Accent6 9 6" xfId="50001"/>
    <cellStyle name="40% - Accent6 9 6 10" xfId="50002"/>
    <cellStyle name="40% - Accent6 9 6 11" xfId="50003"/>
    <cellStyle name="40% - Accent6 9 6 12" xfId="50004"/>
    <cellStyle name="40% - Accent6 9 6 13" xfId="50005"/>
    <cellStyle name="40% - Accent6 9 6 14" xfId="50006"/>
    <cellStyle name="40% - Accent6 9 6 15" xfId="50007"/>
    <cellStyle name="40% - Accent6 9 6 16" xfId="50008"/>
    <cellStyle name="40% - Accent6 9 6 2" xfId="50009"/>
    <cellStyle name="40% - Accent6 9 6 2 10" xfId="50010"/>
    <cellStyle name="40% - Accent6 9 6 2 11" xfId="50011"/>
    <cellStyle name="40% - Accent6 9 6 2 12" xfId="50012"/>
    <cellStyle name="40% - Accent6 9 6 2 13" xfId="50013"/>
    <cellStyle name="40% - Accent6 9 6 2 14" xfId="50014"/>
    <cellStyle name="40% - Accent6 9 6 2 15" xfId="50015"/>
    <cellStyle name="40% - Accent6 9 6 2 2" xfId="50016"/>
    <cellStyle name="40% - Accent6 9 6 2 2 2" xfId="50017"/>
    <cellStyle name="40% - Accent6 9 6 2 2 2 2" xfId="50018"/>
    <cellStyle name="40% - Accent6 9 6 2 2 3" xfId="50019"/>
    <cellStyle name="40% - Accent6 9 6 2 3" xfId="50020"/>
    <cellStyle name="40% - Accent6 9 6 2 3 2" xfId="50021"/>
    <cellStyle name="40% - Accent6 9 6 2 3 2 2" xfId="50022"/>
    <cellStyle name="40% - Accent6 9 6 2 3 3" xfId="50023"/>
    <cellStyle name="40% - Accent6 9 6 2 4" xfId="50024"/>
    <cellStyle name="40% - Accent6 9 6 2 4 2" xfId="50025"/>
    <cellStyle name="40% - Accent6 9 6 2 5" xfId="50026"/>
    <cellStyle name="40% - Accent6 9 6 2 6" xfId="50027"/>
    <cellStyle name="40% - Accent6 9 6 2 7" xfId="50028"/>
    <cellStyle name="40% - Accent6 9 6 2 8" xfId="50029"/>
    <cellStyle name="40% - Accent6 9 6 2 9" xfId="50030"/>
    <cellStyle name="40% - Accent6 9 6 2_PNF Disclosure Summary 063011" xfId="50031"/>
    <cellStyle name="40% - Accent6 9 6 3" xfId="50032"/>
    <cellStyle name="40% - Accent6 9 6 3 2" xfId="50033"/>
    <cellStyle name="40% - Accent6 9 6 3 2 2" xfId="50034"/>
    <cellStyle name="40% - Accent6 9 6 3 3" xfId="50035"/>
    <cellStyle name="40% - Accent6 9 6 4" xfId="50036"/>
    <cellStyle name="40% - Accent6 9 6 4 2" xfId="50037"/>
    <cellStyle name="40% - Accent6 9 6 4 2 2" xfId="50038"/>
    <cellStyle name="40% - Accent6 9 6 4 3" xfId="50039"/>
    <cellStyle name="40% - Accent6 9 6 5" xfId="50040"/>
    <cellStyle name="40% - Accent6 9 6 5 2" xfId="50041"/>
    <cellStyle name="40% - Accent6 9 6 6" xfId="50042"/>
    <cellStyle name="40% - Accent6 9 6 7" xfId="50043"/>
    <cellStyle name="40% - Accent6 9 6 8" xfId="50044"/>
    <cellStyle name="40% - Accent6 9 6 9" xfId="50045"/>
    <cellStyle name="40% - Accent6 9 6_PNF Disclosure Summary 063011" xfId="50046"/>
    <cellStyle name="40% - Accent6 9 7" xfId="50047"/>
    <cellStyle name="40% - Accent6 9 7 10" xfId="50048"/>
    <cellStyle name="40% - Accent6 9 7 11" xfId="50049"/>
    <cellStyle name="40% - Accent6 9 7 12" xfId="50050"/>
    <cellStyle name="40% - Accent6 9 7 13" xfId="50051"/>
    <cellStyle name="40% - Accent6 9 7 14" xfId="50052"/>
    <cellStyle name="40% - Accent6 9 7 15" xfId="50053"/>
    <cellStyle name="40% - Accent6 9 7 16" xfId="50054"/>
    <cellStyle name="40% - Accent6 9 7 2" xfId="50055"/>
    <cellStyle name="40% - Accent6 9 7 2 10" xfId="50056"/>
    <cellStyle name="40% - Accent6 9 7 2 11" xfId="50057"/>
    <cellStyle name="40% - Accent6 9 7 2 12" xfId="50058"/>
    <cellStyle name="40% - Accent6 9 7 2 13" xfId="50059"/>
    <cellStyle name="40% - Accent6 9 7 2 14" xfId="50060"/>
    <cellStyle name="40% - Accent6 9 7 2 15" xfId="50061"/>
    <cellStyle name="40% - Accent6 9 7 2 2" xfId="50062"/>
    <cellStyle name="40% - Accent6 9 7 2 2 2" xfId="50063"/>
    <cellStyle name="40% - Accent6 9 7 2 2 2 2" xfId="50064"/>
    <cellStyle name="40% - Accent6 9 7 2 2 3" xfId="50065"/>
    <cellStyle name="40% - Accent6 9 7 2 3" xfId="50066"/>
    <cellStyle name="40% - Accent6 9 7 2 3 2" xfId="50067"/>
    <cellStyle name="40% - Accent6 9 7 2 3 2 2" xfId="50068"/>
    <cellStyle name="40% - Accent6 9 7 2 3 3" xfId="50069"/>
    <cellStyle name="40% - Accent6 9 7 2 4" xfId="50070"/>
    <cellStyle name="40% - Accent6 9 7 2 4 2" xfId="50071"/>
    <cellStyle name="40% - Accent6 9 7 2 5" xfId="50072"/>
    <cellStyle name="40% - Accent6 9 7 2 6" xfId="50073"/>
    <cellStyle name="40% - Accent6 9 7 2 7" xfId="50074"/>
    <cellStyle name="40% - Accent6 9 7 2 8" xfId="50075"/>
    <cellStyle name="40% - Accent6 9 7 2 9" xfId="50076"/>
    <cellStyle name="40% - Accent6 9 7 2_PNF Disclosure Summary 063011" xfId="50077"/>
    <cellStyle name="40% - Accent6 9 7 3" xfId="50078"/>
    <cellStyle name="40% - Accent6 9 7 3 2" xfId="50079"/>
    <cellStyle name="40% - Accent6 9 7 3 2 2" xfId="50080"/>
    <cellStyle name="40% - Accent6 9 7 3 3" xfId="50081"/>
    <cellStyle name="40% - Accent6 9 7 4" xfId="50082"/>
    <cellStyle name="40% - Accent6 9 7 4 2" xfId="50083"/>
    <cellStyle name="40% - Accent6 9 7 4 2 2" xfId="50084"/>
    <cellStyle name="40% - Accent6 9 7 4 3" xfId="50085"/>
    <cellStyle name="40% - Accent6 9 7 5" xfId="50086"/>
    <cellStyle name="40% - Accent6 9 7 5 2" xfId="50087"/>
    <cellStyle name="40% - Accent6 9 7 6" xfId="50088"/>
    <cellStyle name="40% - Accent6 9 7 7" xfId="50089"/>
    <cellStyle name="40% - Accent6 9 7 8" xfId="50090"/>
    <cellStyle name="40% - Accent6 9 7 9" xfId="50091"/>
    <cellStyle name="40% - Accent6 9 7_PNF Disclosure Summary 063011" xfId="50092"/>
    <cellStyle name="40% - Accent6 9 8" xfId="50093"/>
    <cellStyle name="40% - Accent6 9 8 10" xfId="50094"/>
    <cellStyle name="40% - Accent6 9 8 11" xfId="50095"/>
    <cellStyle name="40% - Accent6 9 8 12" xfId="50096"/>
    <cellStyle name="40% - Accent6 9 8 13" xfId="50097"/>
    <cellStyle name="40% - Accent6 9 8 14" xfId="50098"/>
    <cellStyle name="40% - Accent6 9 8 15" xfId="50099"/>
    <cellStyle name="40% - Accent6 9 8 2" xfId="50100"/>
    <cellStyle name="40% - Accent6 9 8 2 2" xfId="50101"/>
    <cellStyle name="40% - Accent6 9 8 2 2 2" xfId="50102"/>
    <cellStyle name="40% - Accent6 9 8 2 3" xfId="50103"/>
    <cellStyle name="40% - Accent6 9 8 3" xfId="50104"/>
    <cellStyle name="40% - Accent6 9 8 3 2" xfId="50105"/>
    <cellStyle name="40% - Accent6 9 8 3 2 2" xfId="50106"/>
    <cellStyle name="40% - Accent6 9 8 3 3" xfId="50107"/>
    <cellStyle name="40% - Accent6 9 8 4" xfId="50108"/>
    <cellStyle name="40% - Accent6 9 8 4 2" xfId="50109"/>
    <cellStyle name="40% - Accent6 9 8 5" xfId="50110"/>
    <cellStyle name="40% - Accent6 9 8 6" xfId="50111"/>
    <cellStyle name="40% - Accent6 9 8 7" xfId="50112"/>
    <cellStyle name="40% - Accent6 9 8 8" xfId="50113"/>
    <cellStyle name="40% - Accent6 9 8 9" xfId="50114"/>
    <cellStyle name="40% - Accent6 9 8_PNF Disclosure Summary 063011" xfId="50115"/>
    <cellStyle name="40% - Accent6 9 9" xfId="50116"/>
    <cellStyle name="40% - Accent6 9 9 2" xfId="50117"/>
    <cellStyle name="40% - Accent6 9 9 2 2" xfId="50118"/>
    <cellStyle name="40% - Accent6 9 9 3" xfId="50119"/>
    <cellStyle name="40% - Accent6 9_PNF Disclosure Summary 063011" xfId="50120"/>
    <cellStyle name="Comma" xfId="1" builtinId="3"/>
    <cellStyle name="Comma 10" xfId="50121"/>
    <cellStyle name="Comma 10 2" xfId="50122"/>
    <cellStyle name="Comma 10 3" xfId="50123"/>
    <cellStyle name="Comma 11" xfId="50124"/>
    <cellStyle name="Comma 11 2" xfId="50125"/>
    <cellStyle name="Comma 12" xfId="50126"/>
    <cellStyle name="Comma 13" xfId="50127"/>
    <cellStyle name="Comma 14" xfId="50128"/>
    <cellStyle name="Comma 15" xfId="50129"/>
    <cellStyle name="Comma 16" xfId="50130"/>
    <cellStyle name="Comma 17" xfId="50131"/>
    <cellStyle name="Comma 18" xfId="50132"/>
    <cellStyle name="Comma 19" xfId="50133"/>
    <cellStyle name="Comma 2" xfId="50134"/>
    <cellStyle name="Comma 2 10" xfId="50135"/>
    <cellStyle name="Comma 2 11" xfId="50136"/>
    <cellStyle name="Comma 2 12" xfId="50137"/>
    <cellStyle name="Comma 2 13" xfId="50138"/>
    <cellStyle name="Comma 2 2" xfId="50139"/>
    <cellStyle name="Comma 2 2 10" xfId="50140"/>
    <cellStyle name="Comma 2 2 11" xfId="50141"/>
    <cellStyle name="Comma 2 2 12" xfId="50142"/>
    <cellStyle name="Comma 2 2 13" xfId="50143"/>
    <cellStyle name="Comma 2 2 14" xfId="50144"/>
    <cellStyle name="Comma 2 2 15" xfId="50145"/>
    <cellStyle name="Comma 2 2 16" xfId="50146"/>
    <cellStyle name="Comma 2 2 2" xfId="50147"/>
    <cellStyle name="Comma 2 2 2 10" xfId="50148"/>
    <cellStyle name="Comma 2 2 2 11" xfId="50149"/>
    <cellStyle name="Comma 2 2 2 12" xfId="50150"/>
    <cellStyle name="Comma 2 2 2 13" xfId="50151"/>
    <cellStyle name="Comma 2 2 2 14" xfId="50152"/>
    <cellStyle name="Comma 2 2 2 15" xfId="50153"/>
    <cellStyle name="Comma 2 2 2 2" xfId="50154"/>
    <cellStyle name="Comma 2 2 2 2 2" xfId="50155"/>
    <cellStyle name="Comma 2 2 2 2 2 2" xfId="50156"/>
    <cellStyle name="Comma 2 2 2 2 2 3" xfId="50157"/>
    <cellStyle name="Comma 2 2 2 2 2 3 2" xfId="50158"/>
    <cellStyle name="Comma 2 2 2 2 2 4" xfId="50159"/>
    <cellStyle name="Comma 2 2 2 2 3" xfId="50160"/>
    <cellStyle name="Comma 2 2 2 2 3 2" xfId="50161"/>
    <cellStyle name="Comma 2 2 2 2 4" xfId="50162"/>
    <cellStyle name="Comma 2 2 2 3" xfId="50163"/>
    <cellStyle name="Comma 2 2 2 3 2" xfId="50164"/>
    <cellStyle name="Comma 2 2 2 3 2 2" xfId="50165"/>
    <cellStyle name="Comma 2 2 2 3 3" xfId="50166"/>
    <cellStyle name="Comma 2 2 2 4" xfId="50167"/>
    <cellStyle name="Comma 2 2 2 4 2" xfId="50168"/>
    <cellStyle name="Comma 2 2 2 5" xfId="50169"/>
    <cellStyle name="Comma 2 2 2 5 2" xfId="50170"/>
    <cellStyle name="Comma 2 2 2 6" xfId="50171"/>
    <cellStyle name="Comma 2 2 2 7" xfId="50172"/>
    <cellStyle name="Comma 2 2 2 8" xfId="50173"/>
    <cellStyle name="Comma 2 2 2 9" xfId="50174"/>
    <cellStyle name="Comma 2 2 3" xfId="50175"/>
    <cellStyle name="Comma 2 2 3 2" xfId="50176"/>
    <cellStyle name="Comma 2 2 3 2 2" xfId="50177"/>
    <cellStyle name="Comma 2 2 3 2 3" xfId="50178"/>
    <cellStyle name="Comma 2 2 3 3" xfId="50179"/>
    <cellStyle name="Comma 2 2 3 4" xfId="50180"/>
    <cellStyle name="Comma 2 2 3 4 2" xfId="50181"/>
    <cellStyle name="Comma 2 2 4" xfId="50182"/>
    <cellStyle name="Comma 2 2 4 2" xfId="50183"/>
    <cellStyle name="Comma 2 2 4 2 2" xfId="50184"/>
    <cellStyle name="Comma 2 2 4 3" xfId="50185"/>
    <cellStyle name="Comma 2 2 5" xfId="50186"/>
    <cellStyle name="Comma 2 2 5 2" xfId="50187"/>
    <cellStyle name="Comma 2 2 6" xfId="50188"/>
    <cellStyle name="Comma 2 2 7" xfId="50189"/>
    <cellStyle name="Comma 2 2 8" xfId="50190"/>
    <cellStyle name="Comma 2 2 9" xfId="50191"/>
    <cellStyle name="Comma 2 3" xfId="50192"/>
    <cellStyle name="Comma 2 3 10" xfId="50193"/>
    <cellStyle name="Comma 2 3 11" xfId="50194"/>
    <cellStyle name="Comma 2 3 12" xfId="50195"/>
    <cellStyle name="Comma 2 3 13" xfId="50196"/>
    <cellStyle name="Comma 2 3 14" xfId="50197"/>
    <cellStyle name="Comma 2 3 15" xfId="50198"/>
    <cellStyle name="Comma 2 3 16" xfId="50199"/>
    <cellStyle name="Comma 2 3 2" xfId="50200"/>
    <cellStyle name="Comma 2 3 2 10" xfId="50201"/>
    <cellStyle name="Comma 2 3 2 11" xfId="50202"/>
    <cellStyle name="Comma 2 3 2 12" xfId="50203"/>
    <cellStyle name="Comma 2 3 2 13" xfId="50204"/>
    <cellStyle name="Comma 2 3 2 14" xfId="50205"/>
    <cellStyle name="Comma 2 3 2 15" xfId="50206"/>
    <cellStyle name="Comma 2 3 2 2" xfId="50207"/>
    <cellStyle name="Comma 2 3 2 2 2" xfId="50208"/>
    <cellStyle name="Comma 2 3 2 2 2 2" xfId="50209"/>
    <cellStyle name="Comma 2 3 2 2 3" xfId="50210"/>
    <cellStyle name="Comma 2 3 2 3" xfId="50211"/>
    <cellStyle name="Comma 2 3 2 3 2" xfId="50212"/>
    <cellStyle name="Comma 2 3 2 3 2 2" xfId="50213"/>
    <cellStyle name="Comma 2 3 2 3 3" xfId="50214"/>
    <cellStyle name="Comma 2 3 2 4" xfId="50215"/>
    <cellStyle name="Comma 2 3 2 4 2" xfId="50216"/>
    <cellStyle name="Comma 2 3 2 5" xfId="50217"/>
    <cellStyle name="Comma 2 3 2 6" xfId="50218"/>
    <cellStyle name="Comma 2 3 2 7" xfId="50219"/>
    <cellStyle name="Comma 2 3 2 8" xfId="50220"/>
    <cellStyle name="Comma 2 3 2 9" xfId="50221"/>
    <cellStyle name="Comma 2 3 3" xfId="50222"/>
    <cellStyle name="Comma 2 3 3 2" xfId="50223"/>
    <cellStyle name="Comma 2 3 3 2 2" xfId="50224"/>
    <cellStyle name="Comma 2 3 3 3" xfId="50225"/>
    <cellStyle name="Comma 2 3 4" xfId="50226"/>
    <cellStyle name="Comma 2 3 4 2" xfId="50227"/>
    <cellStyle name="Comma 2 3 4 2 2" xfId="50228"/>
    <cellStyle name="Comma 2 3 4 3" xfId="50229"/>
    <cellStyle name="Comma 2 3 5" xfId="50230"/>
    <cellStyle name="Comma 2 3 5 2" xfId="50231"/>
    <cellStyle name="Comma 2 3 6" xfId="50232"/>
    <cellStyle name="Comma 2 3 7" xfId="50233"/>
    <cellStyle name="Comma 2 3 8" xfId="50234"/>
    <cellStyle name="Comma 2 3 9" xfId="50235"/>
    <cellStyle name="Comma 2 4" xfId="50236"/>
    <cellStyle name="Comma 2 4 10" xfId="50237"/>
    <cellStyle name="Comma 2 4 11" xfId="50238"/>
    <cellStyle name="Comma 2 4 12" xfId="50239"/>
    <cellStyle name="Comma 2 4 13" xfId="50240"/>
    <cellStyle name="Comma 2 4 14" xfId="50241"/>
    <cellStyle name="Comma 2 4 15" xfId="50242"/>
    <cellStyle name="Comma 2 4 16" xfId="50243"/>
    <cellStyle name="Comma 2 4 2" xfId="50244"/>
    <cellStyle name="Comma 2 4 2 10" xfId="50245"/>
    <cellStyle name="Comma 2 4 2 11" xfId="50246"/>
    <cellStyle name="Comma 2 4 2 12" xfId="50247"/>
    <cellStyle name="Comma 2 4 2 13" xfId="50248"/>
    <cellStyle name="Comma 2 4 2 14" xfId="50249"/>
    <cellStyle name="Comma 2 4 2 15" xfId="50250"/>
    <cellStyle name="Comma 2 4 2 2" xfId="50251"/>
    <cellStyle name="Comma 2 4 2 2 2" xfId="50252"/>
    <cellStyle name="Comma 2 4 2 2 2 2" xfId="50253"/>
    <cellStyle name="Comma 2 4 2 2 3" xfId="50254"/>
    <cellStyle name="Comma 2 4 2 3" xfId="50255"/>
    <cellStyle name="Comma 2 4 2 3 2" xfId="50256"/>
    <cellStyle name="Comma 2 4 2 3 2 2" xfId="50257"/>
    <cellStyle name="Comma 2 4 2 3 3" xfId="50258"/>
    <cellStyle name="Comma 2 4 2 4" xfId="50259"/>
    <cellStyle name="Comma 2 4 2 4 2" xfId="50260"/>
    <cellStyle name="Comma 2 4 2 5" xfId="50261"/>
    <cellStyle name="Comma 2 4 2 6" xfId="50262"/>
    <cellStyle name="Comma 2 4 2 7" xfId="50263"/>
    <cellStyle name="Comma 2 4 2 8" xfId="50264"/>
    <cellStyle name="Comma 2 4 2 9" xfId="50265"/>
    <cellStyle name="Comma 2 4 3" xfId="50266"/>
    <cellStyle name="Comma 2 4 3 2" xfId="50267"/>
    <cellStyle name="Comma 2 4 3 2 2" xfId="50268"/>
    <cellStyle name="Comma 2 4 3 3" xfId="50269"/>
    <cellStyle name="Comma 2 4 4" xfId="50270"/>
    <cellStyle name="Comma 2 4 4 2" xfId="50271"/>
    <cellStyle name="Comma 2 4 4 2 2" xfId="50272"/>
    <cellStyle name="Comma 2 4 4 3" xfId="50273"/>
    <cellStyle name="Comma 2 4 5" xfId="50274"/>
    <cellStyle name="Comma 2 4 5 2" xfId="50275"/>
    <cellStyle name="Comma 2 4 6" xfId="50276"/>
    <cellStyle name="Comma 2 4 7" xfId="50277"/>
    <cellStyle name="Comma 2 4 8" xfId="50278"/>
    <cellStyle name="Comma 2 4 9" xfId="50279"/>
    <cellStyle name="Comma 2 5" xfId="50280"/>
    <cellStyle name="Comma 2 5 10" xfId="50281"/>
    <cellStyle name="Comma 2 5 11" xfId="50282"/>
    <cellStyle name="Comma 2 5 12" xfId="50283"/>
    <cellStyle name="Comma 2 5 13" xfId="50284"/>
    <cellStyle name="Comma 2 5 14" xfId="50285"/>
    <cellStyle name="Comma 2 5 15" xfId="50286"/>
    <cellStyle name="Comma 2 5 16" xfId="50287"/>
    <cellStyle name="Comma 2 5 2" xfId="50288"/>
    <cellStyle name="Comma 2 5 2 10" xfId="50289"/>
    <cellStyle name="Comma 2 5 2 11" xfId="50290"/>
    <cellStyle name="Comma 2 5 2 12" xfId="50291"/>
    <cellStyle name="Comma 2 5 2 13" xfId="50292"/>
    <cellStyle name="Comma 2 5 2 14" xfId="50293"/>
    <cellStyle name="Comma 2 5 2 15" xfId="50294"/>
    <cellStyle name="Comma 2 5 2 2" xfId="50295"/>
    <cellStyle name="Comma 2 5 2 2 2" xfId="50296"/>
    <cellStyle name="Comma 2 5 2 2 2 2" xfId="50297"/>
    <cellStyle name="Comma 2 5 2 2 3" xfId="50298"/>
    <cellStyle name="Comma 2 5 2 3" xfId="50299"/>
    <cellStyle name="Comma 2 5 2 3 2" xfId="50300"/>
    <cellStyle name="Comma 2 5 2 3 2 2" xfId="50301"/>
    <cellStyle name="Comma 2 5 2 3 3" xfId="50302"/>
    <cellStyle name="Comma 2 5 2 4" xfId="50303"/>
    <cellStyle name="Comma 2 5 2 4 2" xfId="50304"/>
    <cellStyle name="Comma 2 5 2 5" xfId="50305"/>
    <cellStyle name="Comma 2 5 2 6" xfId="50306"/>
    <cellStyle name="Comma 2 5 2 7" xfId="50307"/>
    <cellStyle name="Comma 2 5 2 8" xfId="50308"/>
    <cellStyle name="Comma 2 5 2 9" xfId="50309"/>
    <cellStyle name="Comma 2 5 3" xfId="50310"/>
    <cellStyle name="Comma 2 5 3 2" xfId="50311"/>
    <cellStyle name="Comma 2 5 3 2 2" xfId="50312"/>
    <cellStyle name="Comma 2 5 3 3" xfId="50313"/>
    <cellStyle name="Comma 2 5 4" xfId="50314"/>
    <cellStyle name="Comma 2 5 4 2" xfId="50315"/>
    <cellStyle name="Comma 2 5 4 2 2" xfId="50316"/>
    <cellStyle name="Comma 2 5 4 3" xfId="50317"/>
    <cellStyle name="Comma 2 5 5" xfId="50318"/>
    <cellStyle name="Comma 2 5 5 2" xfId="50319"/>
    <cellStyle name="Comma 2 5 6" xfId="50320"/>
    <cellStyle name="Comma 2 5 7" xfId="50321"/>
    <cellStyle name="Comma 2 5 8" xfId="50322"/>
    <cellStyle name="Comma 2 5 9" xfId="50323"/>
    <cellStyle name="Comma 2 6" xfId="50324"/>
    <cellStyle name="Comma 2 6 10" xfId="50325"/>
    <cellStyle name="Comma 2 6 11" xfId="50326"/>
    <cellStyle name="Comma 2 6 12" xfId="50327"/>
    <cellStyle name="Comma 2 6 13" xfId="50328"/>
    <cellStyle name="Comma 2 6 14" xfId="50329"/>
    <cellStyle name="Comma 2 6 15" xfId="50330"/>
    <cellStyle name="Comma 2 6 16" xfId="50331"/>
    <cellStyle name="Comma 2 6 2" xfId="50332"/>
    <cellStyle name="Comma 2 6 2 10" xfId="50333"/>
    <cellStyle name="Comma 2 6 2 11" xfId="50334"/>
    <cellStyle name="Comma 2 6 2 12" xfId="50335"/>
    <cellStyle name="Comma 2 6 2 13" xfId="50336"/>
    <cellStyle name="Comma 2 6 2 14" xfId="50337"/>
    <cellStyle name="Comma 2 6 2 15" xfId="50338"/>
    <cellStyle name="Comma 2 6 2 2" xfId="50339"/>
    <cellStyle name="Comma 2 6 2 2 2" xfId="50340"/>
    <cellStyle name="Comma 2 6 2 2 2 2" xfId="50341"/>
    <cellStyle name="Comma 2 6 2 2 3" xfId="50342"/>
    <cellStyle name="Comma 2 6 2 3" xfId="50343"/>
    <cellStyle name="Comma 2 6 2 3 2" xfId="50344"/>
    <cellStyle name="Comma 2 6 2 3 2 2" xfId="50345"/>
    <cellStyle name="Comma 2 6 2 3 3" xfId="50346"/>
    <cellStyle name="Comma 2 6 2 4" xfId="50347"/>
    <cellStyle name="Comma 2 6 2 4 2" xfId="50348"/>
    <cellStyle name="Comma 2 6 2 5" xfId="50349"/>
    <cellStyle name="Comma 2 6 2 6" xfId="50350"/>
    <cellStyle name="Comma 2 6 2 7" xfId="50351"/>
    <cellStyle name="Comma 2 6 2 8" xfId="50352"/>
    <cellStyle name="Comma 2 6 2 9" xfId="50353"/>
    <cellStyle name="Comma 2 6 3" xfId="50354"/>
    <cellStyle name="Comma 2 6 3 2" xfId="50355"/>
    <cellStyle name="Comma 2 6 3 2 2" xfId="50356"/>
    <cellStyle name="Comma 2 6 3 3" xfId="50357"/>
    <cellStyle name="Comma 2 6 4" xfId="50358"/>
    <cellStyle name="Comma 2 6 4 2" xfId="50359"/>
    <cellStyle name="Comma 2 6 4 2 2" xfId="50360"/>
    <cellStyle name="Comma 2 6 4 3" xfId="50361"/>
    <cellStyle name="Comma 2 6 5" xfId="50362"/>
    <cellStyle name="Comma 2 6 5 2" xfId="50363"/>
    <cellStyle name="Comma 2 6 6" xfId="50364"/>
    <cellStyle name="Comma 2 6 7" xfId="50365"/>
    <cellStyle name="Comma 2 6 8" xfId="50366"/>
    <cellStyle name="Comma 2 6 9" xfId="50367"/>
    <cellStyle name="Comma 2 7" xfId="50368"/>
    <cellStyle name="Comma 2 7 10" xfId="50369"/>
    <cellStyle name="Comma 2 7 11" xfId="50370"/>
    <cellStyle name="Comma 2 7 12" xfId="50371"/>
    <cellStyle name="Comma 2 7 13" xfId="50372"/>
    <cellStyle name="Comma 2 7 14" xfId="50373"/>
    <cellStyle name="Comma 2 7 15" xfId="50374"/>
    <cellStyle name="Comma 2 7 16" xfId="50375"/>
    <cellStyle name="Comma 2 7 2" xfId="50376"/>
    <cellStyle name="Comma 2 7 2 10" xfId="50377"/>
    <cellStyle name="Comma 2 7 2 11" xfId="50378"/>
    <cellStyle name="Comma 2 7 2 12" xfId="50379"/>
    <cellStyle name="Comma 2 7 2 13" xfId="50380"/>
    <cellStyle name="Comma 2 7 2 14" xfId="50381"/>
    <cellStyle name="Comma 2 7 2 15" xfId="50382"/>
    <cellStyle name="Comma 2 7 2 2" xfId="50383"/>
    <cellStyle name="Comma 2 7 2 2 2" xfId="50384"/>
    <cellStyle name="Comma 2 7 2 2 2 2" xfId="50385"/>
    <cellStyle name="Comma 2 7 2 2 3" xfId="50386"/>
    <cellStyle name="Comma 2 7 2 3" xfId="50387"/>
    <cellStyle name="Comma 2 7 2 3 2" xfId="50388"/>
    <cellStyle name="Comma 2 7 2 3 2 2" xfId="50389"/>
    <cellStyle name="Comma 2 7 2 3 3" xfId="50390"/>
    <cellStyle name="Comma 2 7 2 4" xfId="50391"/>
    <cellStyle name="Comma 2 7 2 4 2" xfId="50392"/>
    <cellStyle name="Comma 2 7 2 5" xfId="50393"/>
    <cellStyle name="Comma 2 7 2 6" xfId="50394"/>
    <cellStyle name="Comma 2 7 2 7" xfId="50395"/>
    <cellStyle name="Comma 2 7 2 8" xfId="50396"/>
    <cellStyle name="Comma 2 7 2 9" xfId="50397"/>
    <cellStyle name="Comma 2 7 3" xfId="50398"/>
    <cellStyle name="Comma 2 7 3 2" xfId="50399"/>
    <cellStyle name="Comma 2 7 3 2 2" xfId="50400"/>
    <cellStyle name="Comma 2 7 3 3" xfId="50401"/>
    <cellStyle name="Comma 2 7 4" xfId="50402"/>
    <cellStyle name="Comma 2 7 4 2" xfId="50403"/>
    <cellStyle name="Comma 2 7 4 2 2" xfId="50404"/>
    <cellStyle name="Comma 2 7 4 3" xfId="50405"/>
    <cellStyle name="Comma 2 7 5" xfId="50406"/>
    <cellStyle name="Comma 2 7 5 2" xfId="50407"/>
    <cellStyle name="Comma 2 7 6" xfId="50408"/>
    <cellStyle name="Comma 2 7 7" xfId="50409"/>
    <cellStyle name="Comma 2 7 8" xfId="50410"/>
    <cellStyle name="Comma 2 7 9" xfId="50411"/>
    <cellStyle name="Comma 2 8" xfId="50412"/>
    <cellStyle name="Comma 2 8 10" xfId="50413"/>
    <cellStyle name="Comma 2 8 11" xfId="50414"/>
    <cellStyle name="Comma 2 8 12" xfId="50415"/>
    <cellStyle name="Comma 2 8 13" xfId="50416"/>
    <cellStyle name="Comma 2 8 14" xfId="50417"/>
    <cellStyle name="Comma 2 8 15" xfId="50418"/>
    <cellStyle name="Comma 2 8 2" xfId="50419"/>
    <cellStyle name="Comma 2 8 2 2" xfId="50420"/>
    <cellStyle name="Comma 2 8 2 2 2" xfId="50421"/>
    <cellStyle name="Comma 2 8 2 3" xfId="50422"/>
    <cellStyle name="Comma 2 8 3" xfId="50423"/>
    <cellStyle name="Comma 2 8 3 2" xfId="50424"/>
    <cellStyle name="Comma 2 8 3 2 2" xfId="50425"/>
    <cellStyle name="Comma 2 8 3 3" xfId="50426"/>
    <cellStyle name="Comma 2 8 4" xfId="50427"/>
    <cellStyle name="Comma 2 8 4 2" xfId="50428"/>
    <cellStyle name="Comma 2 8 5" xfId="50429"/>
    <cellStyle name="Comma 2 8 6" xfId="50430"/>
    <cellStyle name="Comma 2 8 7" xfId="50431"/>
    <cellStyle name="Comma 2 8 8" xfId="50432"/>
    <cellStyle name="Comma 2 8 9" xfId="50433"/>
    <cellStyle name="Comma 2 9" xfId="50434"/>
    <cellStyle name="Comma 2 9 2" xfId="50435"/>
    <cellStyle name="Comma 20" xfId="50436"/>
    <cellStyle name="Comma 21" xfId="50437"/>
    <cellStyle name="Comma 22" xfId="7"/>
    <cellStyle name="Comma 3" xfId="50438"/>
    <cellStyle name="Comma 3 10" xfId="50439"/>
    <cellStyle name="Comma 3 10 2" xfId="50440"/>
    <cellStyle name="Comma 3 10 2 2" xfId="50441"/>
    <cellStyle name="Comma 3 10 3" xfId="50442"/>
    <cellStyle name="Comma 3 11" xfId="50443"/>
    <cellStyle name="Comma 3 12" xfId="50444"/>
    <cellStyle name="Comma 3 13" xfId="50445"/>
    <cellStyle name="Comma 3 14" xfId="50446"/>
    <cellStyle name="Comma 3 15" xfId="50447"/>
    <cellStyle name="Comma 3 16" xfId="50448"/>
    <cellStyle name="Comma 3 17" xfId="50449"/>
    <cellStyle name="Comma 3 18" xfId="50450"/>
    <cellStyle name="Comma 3 19" xfId="50451"/>
    <cellStyle name="Comma 3 2" xfId="50452"/>
    <cellStyle name="Comma 3 2 10" xfId="50453"/>
    <cellStyle name="Comma 3 2 11" xfId="50454"/>
    <cellStyle name="Comma 3 2 12" xfId="50455"/>
    <cellStyle name="Comma 3 2 13" xfId="50456"/>
    <cellStyle name="Comma 3 2 14" xfId="50457"/>
    <cellStyle name="Comma 3 2 15" xfId="50458"/>
    <cellStyle name="Comma 3 2 16" xfId="50459"/>
    <cellStyle name="Comma 3 2 2" xfId="50460"/>
    <cellStyle name="Comma 3 2 2 10" xfId="50461"/>
    <cellStyle name="Comma 3 2 2 11" xfId="50462"/>
    <cellStyle name="Comma 3 2 2 12" xfId="50463"/>
    <cellStyle name="Comma 3 2 2 13" xfId="50464"/>
    <cellStyle name="Comma 3 2 2 14" xfId="50465"/>
    <cellStyle name="Comma 3 2 2 15" xfId="50466"/>
    <cellStyle name="Comma 3 2 2 2" xfId="50467"/>
    <cellStyle name="Comma 3 2 2 2 2" xfId="50468"/>
    <cellStyle name="Comma 3 2 2 2 2 2" xfId="50469"/>
    <cellStyle name="Comma 3 2 2 2 3" xfId="50470"/>
    <cellStyle name="Comma 3 2 2 2 4" xfId="50471"/>
    <cellStyle name="Comma 3 2 2 3" xfId="50472"/>
    <cellStyle name="Comma 3 2 2 3 2" xfId="50473"/>
    <cellStyle name="Comma 3 2 2 3 2 2" xfId="50474"/>
    <cellStyle name="Comma 3 2 2 3 3" xfId="50475"/>
    <cellStyle name="Comma 3 2 2 4" xfId="50476"/>
    <cellStyle name="Comma 3 2 2 4 2" xfId="50477"/>
    <cellStyle name="Comma 3 2 2 5" xfId="50478"/>
    <cellStyle name="Comma 3 2 2 6" xfId="50479"/>
    <cellStyle name="Comma 3 2 2 7" xfId="50480"/>
    <cellStyle name="Comma 3 2 2 8" xfId="50481"/>
    <cellStyle name="Comma 3 2 2 9" xfId="50482"/>
    <cellStyle name="Comma 3 2 3" xfId="50483"/>
    <cellStyle name="Comma 3 2 3 2" xfId="50484"/>
    <cellStyle name="Comma 3 2 3 2 2" xfId="50485"/>
    <cellStyle name="Comma 3 2 3 2 3" xfId="50486"/>
    <cellStyle name="Comma 3 2 3 2 4" xfId="50487"/>
    <cellStyle name="Comma 3 2 3 3" xfId="50488"/>
    <cellStyle name="Comma 3 2 3 4" xfId="50489"/>
    <cellStyle name="Comma 3 2 3 5" xfId="50490"/>
    <cellStyle name="Comma 3 2 4" xfId="50491"/>
    <cellStyle name="Comma 3 2 4 2" xfId="50492"/>
    <cellStyle name="Comma 3 2 4 2 2" xfId="50493"/>
    <cellStyle name="Comma 3 2 4 3" xfId="50494"/>
    <cellStyle name="Comma 3 2 4 4" xfId="50495"/>
    <cellStyle name="Comma 3 2 5" xfId="50496"/>
    <cellStyle name="Comma 3 2 5 2" xfId="50497"/>
    <cellStyle name="Comma 3 2 6" xfId="50498"/>
    <cellStyle name="Comma 3 2 7" xfId="50499"/>
    <cellStyle name="Comma 3 2 8" xfId="50500"/>
    <cellStyle name="Comma 3 2 9" xfId="50501"/>
    <cellStyle name="Comma 3 20" xfId="50502"/>
    <cellStyle name="Comma 3 3" xfId="50503"/>
    <cellStyle name="Comma 3 3 10" xfId="50504"/>
    <cellStyle name="Comma 3 3 11" xfId="50505"/>
    <cellStyle name="Comma 3 3 12" xfId="50506"/>
    <cellStyle name="Comma 3 3 13" xfId="50507"/>
    <cellStyle name="Comma 3 3 14" xfId="50508"/>
    <cellStyle name="Comma 3 3 15" xfId="50509"/>
    <cellStyle name="Comma 3 3 16" xfId="50510"/>
    <cellStyle name="Comma 3 3 2" xfId="50511"/>
    <cellStyle name="Comma 3 3 2 10" xfId="50512"/>
    <cellStyle name="Comma 3 3 2 11" xfId="50513"/>
    <cellStyle name="Comma 3 3 2 12" xfId="50514"/>
    <cellStyle name="Comma 3 3 2 13" xfId="50515"/>
    <cellStyle name="Comma 3 3 2 14" xfId="50516"/>
    <cellStyle name="Comma 3 3 2 15" xfId="50517"/>
    <cellStyle name="Comma 3 3 2 2" xfId="50518"/>
    <cellStyle name="Comma 3 3 2 2 2" xfId="50519"/>
    <cellStyle name="Comma 3 3 2 2 2 2" xfId="50520"/>
    <cellStyle name="Comma 3 3 2 2 3" xfId="50521"/>
    <cellStyle name="Comma 3 3 2 2 4" xfId="50522"/>
    <cellStyle name="Comma 3 3 2 3" xfId="50523"/>
    <cellStyle name="Comma 3 3 2 3 2" xfId="50524"/>
    <cellStyle name="Comma 3 3 2 3 2 2" xfId="50525"/>
    <cellStyle name="Comma 3 3 2 3 3" xfId="50526"/>
    <cellStyle name="Comma 3 3 2 4" xfId="50527"/>
    <cellStyle name="Comma 3 3 2 4 2" xfId="50528"/>
    <cellStyle name="Comma 3 3 2 5" xfId="50529"/>
    <cellStyle name="Comma 3 3 2 6" xfId="50530"/>
    <cellStyle name="Comma 3 3 2 7" xfId="50531"/>
    <cellStyle name="Comma 3 3 2 8" xfId="50532"/>
    <cellStyle name="Comma 3 3 2 9" xfId="50533"/>
    <cellStyle name="Comma 3 3 3" xfId="50534"/>
    <cellStyle name="Comma 3 3 3 2" xfId="50535"/>
    <cellStyle name="Comma 3 3 3 2 2" xfId="50536"/>
    <cellStyle name="Comma 3 3 3 3" xfId="50537"/>
    <cellStyle name="Comma 3 3 3 4" xfId="50538"/>
    <cellStyle name="Comma 3 3 4" xfId="50539"/>
    <cellStyle name="Comma 3 3 4 2" xfId="50540"/>
    <cellStyle name="Comma 3 3 4 2 2" xfId="50541"/>
    <cellStyle name="Comma 3 3 4 3" xfId="50542"/>
    <cellStyle name="Comma 3 3 5" xfId="50543"/>
    <cellStyle name="Comma 3 3 5 2" xfId="50544"/>
    <cellStyle name="Comma 3 3 6" xfId="50545"/>
    <cellStyle name="Comma 3 3 7" xfId="50546"/>
    <cellStyle name="Comma 3 3 8" xfId="50547"/>
    <cellStyle name="Comma 3 3 9" xfId="50548"/>
    <cellStyle name="Comma 3 4" xfId="50549"/>
    <cellStyle name="Comma 3 4 10" xfId="50550"/>
    <cellStyle name="Comma 3 4 11" xfId="50551"/>
    <cellStyle name="Comma 3 4 12" xfId="50552"/>
    <cellStyle name="Comma 3 4 13" xfId="50553"/>
    <cellStyle name="Comma 3 4 14" xfId="50554"/>
    <cellStyle name="Comma 3 4 15" xfId="50555"/>
    <cellStyle name="Comma 3 4 16" xfId="50556"/>
    <cellStyle name="Comma 3 4 2" xfId="50557"/>
    <cellStyle name="Comma 3 4 2 10" xfId="50558"/>
    <cellStyle name="Comma 3 4 2 11" xfId="50559"/>
    <cellStyle name="Comma 3 4 2 12" xfId="50560"/>
    <cellStyle name="Comma 3 4 2 13" xfId="50561"/>
    <cellStyle name="Comma 3 4 2 14" xfId="50562"/>
    <cellStyle name="Comma 3 4 2 15" xfId="50563"/>
    <cellStyle name="Comma 3 4 2 2" xfId="50564"/>
    <cellStyle name="Comma 3 4 2 2 2" xfId="50565"/>
    <cellStyle name="Comma 3 4 2 2 2 2" xfId="50566"/>
    <cellStyle name="Comma 3 4 2 2 3" xfId="50567"/>
    <cellStyle name="Comma 3 4 2 3" xfId="50568"/>
    <cellStyle name="Comma 3 4 2 3 2" xfId="50569"/>
    <cellStyle name="Comma 3 4 2 3 2 2" xfId="50570"/>
    <cellStyle name="Comma 3 4 2 3 3" xfId="50571"/>
    <cellStyle name="Comma 3 4 2 4" xfId="50572"/>
    <cellStyle name="Comma 3 4 2 4 2" xfId="50573"/>
    <cellStyle name="Comma 3 4 2 5" xfId="50574"/>
    <cellStyle name="Comma 3 4 2 6" xfId="50575"/>
    <cellStyle name="Comma 3 4 2 7" xfId="50576"/>
    <cellStyle name="Comma 3 4 2 8" xfId="50577"/>
    <cellStyle name="Comma 3 4 2 9" xfId="50578"/>
    <cellStyle name="Comma 3 4 3" xfId="50579"/>
    <cellStyle name="Comma 3 4 3 2" xfId="50580"/>
    <cellStyle name="Comma 3 4 3 2 2" xfId="50581"/>
    <cellStyle name="Comma 3 4 3 3" xfId="50582"/>
    <cellStyle name="Comma 3 4 4" xfId="50583"/>
    <cellStyle name="Comma 3 4 4 2" xfId="50584"/>
    <cellStyle name="Comma 3 4 4 2 2" xfId="50585"/>
    <cellStyle name="Comma 3 4 4 3" xfId="50586"/>
    <cellStyle name="Comma 3 4 5" xfId="50587"/>
    <cellStyle name="Comma 3 4 5 2" xfId="50588"/>
    <cellStyle name="Comma 3 4 6" xfId="50589"/>
    <cellStyle name="Comma 3 4 7" xfId="50590"/>
    <cellStyle name="Comma 3 4 8" xfId="50591"/>
    <cellStyle name="Comma 3 4 9" xfId="50592"/>
    <cellStyle name="Comma 3 5" xfId="50593"/>
    <cellStyle name="Comma 3 5 10" xfId="50594"/>
    <cellStyle name="Comma 3 5 11" xfId="50595"/>
    <cellStyle name="Comma 3 5 12" xfId="50596"/>
    <cellStyle name="Comma 3 5 13" xfId="50597"/>
    <cellStyle name="Comma 3 5 14" xfId="50598"/>
    <cellStyle name="Comma 3 5 15" xfId="50599"/>
    <cellStyle name="Comma 3 5 16" xfId="50600"/>
    <cellStyle name="Comma 3 5 2" xfId="50601"/>
    <cellStyle name="Comma 3 5 2 10" xfId="50602"/>
    <cellStyle name="Comma 3 5 2 11" xfId="50603"/>
    <cellStyle name="Comma 3 5 2 12" xfId="50604"/>
    <cellStyle name="Comma 3 5 2 13" xfId="50605"/>
    <cellStyle name="Comma 3 5 2 14" xfId="50606"/>
    <cellStyle name="Comma 3 5 2 15" xfId="50607"/>
    <cellStyle name="Comma 3 5 2 2" xfId="50608"/>
    <cellStyle name="Comma 3 5 2 2 2" xfId="50609"/>
    <cellStyle name="Comma 3 5 2 2 2 2" xfId="50610"/>
    <cellStyle name="Comma 3 5 2 2 3" xfId="50611"/>
    <cellStyle name="Comma 3 5 2 3" xfId="50612"/>
    <cellStyle name="Comma 3 5 2 3 2" xfId="50613"/>
    <cellStyle name="Comma 3 5 2 3 2 2" xfId="50614"/>
    <cellStyle name="Comma 3 5 2 3 3" xfId="50615"/>
    <cellStyle name="Comma 3 5 2 4" xfId="50616"/>
    <cellStyle name="Comma 3 5 2 4 2" xfId="50617"/>
    <cellStyle name="Comma 3 5 2 5" xfId="50618"/>
    <cellStyle name="Comma 3 5 2 6" xfId="50619"/>
    <cellStyle name="Comma 3 5 2 7" xfId="50620"/>
    <cellStyle name="Comma 3 5 2 8" xfId="50621"/>
    <cellStyle name="Comma 3 5 2 9" xfId="50622"/>
    <cellStyle name="Comma 3 5 3" xfId="50623"/>
    <cellStyle name="Comma 3 5 3 2" xfId="50624"/>
    <cellStyle name="Comma 3 5 3 2 2" xfId="50625"/>
    <cellStyle name="Comma 3 5 3 3" xfId="50626"/>
    <cellStyle name="Comma 3 5 4" xfId="50627"/>
    <cellStyle name="Comma 3 5 4 2" xfId="50628"/>
    <cellStyle name="Comma 3 5 4 2 2" xfId="50629"/>
    <cellStyle name="Comma 3 5 4 3" xfId="50630"/>
    <cellStyle name="Comma 3 5 5" xfId="50631"/>
    <cellStyle name="Comma 3 5 5 2" xfId="50632"/>
    <cellStyle name="Comma 3 5 6" xfId="50633"/>
    <cellStyle name="Comma 3 5 7" xfId="50634"/>
    <cellStyle name="Comma 3 5 8" xfId="50635"/>
    <cellStyle name="Comma 3 5 9" xfId="50636"/>
    <cellStyle name="Comma 3 6" xfId="50637"/>
    <cellStyle name="Comma 3 6 10" xfId="50638"/>
    <cellStyle name="Comma 3 6 11" xfId="50639"/>
    <cellStyle name="Comma 3 6 12" xfId="50640"/>
    <cellStyle name="Comma 3 6 13" xfId="50641"/>
    <cellStyle name="Comma 3 6 14" xfId="50642"/>
    <cellStyle name="Comma 3 6 15" xfId="50643"/>
    <cellStyle name="Comma 3 6 16" xfId="50644"/>
    <cellStyle name="Comma 3 6 2" xfId="50645"/>
    <cellStyle name="Comma 3 6 2 10" xfId="50646"/>
    <cellStyle name="Comma 3 6 2 11" xfId="50647"/>
    <cellStyle name="Comma 3 6 2 12" xfId="50648"/>
    <cellStyle name="Comma 3 6 2 13" xfId="50649"/>
    <cellStyle name="Comma 3 6 2 14" xfId="50650"/>
    <cellStyle name="Comma 3 6 2 15" xfId="50651"/>
    <cellStyle name="Comma 3 6 2 2" xfId="50652"/>
    <cellStyle name="Comma 3 6 2 2 2" xfId="50653"/>
    <cellStyle name="Comma 3 6 2 2 2 2" xfId="50654"/>
    <cellStyle name="Comma 3 6 2 2 3" xfId="50655"/>
    <cellStyle name="Comma 3 6 2 3" xfId="50656"/>
    <cellStyle name="Comma 3 6 2 3 2" xfId="50657"/>
    <cellStyle name="Comma 3 6 2 3 2 2" xfId="50658"/>
    <cellStyle name="Comma 3 6 2 3 3" xfId="50659"/>
    <cellStyle name="Comma 3 6 2 4" xfId="50660"/>
    <cellStyle name="Comma 3 6 2 4 2" xfId="50661"/>
    <cellStyle name="Comma 3 6 2 5" xfId="50662"/>
    <cellStyle name="Comma 3 6 2 6" xfId="50663"/>
    <cellStyle name="Comma 3 6 2 7" xfId="50664"/>
    <cellStyle name="Comma 3 6 2 8" xfId="50665"/>
    <cellStyle name="Comma 3 6 2 9" xfId="50666"/>
    <cellStyle name="Comma 3 6 3" xfId="50667"/>
    <cellStyle name="Comma 3 6 3 2" xfId="50668"/>
    <cellStyle name="Comma 3 6 3 2 2" xfId="50669"/>
    <cellStyle name="Comma 3 6 3 3" xfId="50670"/>
    <cellStyle name="Comma 3 6 4" xfId="50671"/>
    <cellStyle name="Comma 3 6 4 2" xfId="50672"/>
    <cellStyle name="Comma 3 6 4 2 2" xfId="50673"/>
    <cellStyle name="Comma 3 6 4 3" xfId="50674"/>
    <cellStyle name="Comma 3 6 5" xfId="50675"/>
    <cellStyle name="Comma 3 6 5 2" xfId="50676"/>
    <cellStyle name="Comma 3 6 6" xfId="50677"/>
    <cellStyle name="Comma 3 6 7" xfId="50678"/>
    <cellStyle name="Comma 3 6 8" xfId="50679"/>
    <cellStyle name="Comma 3 6 9" xfId="50680"/>
    <cellStyle name="Comma 3 7" xfId="50681"/>
    <cellStyle name="Comma 3 7 10" xfId="50682"/>
    <cellStyle name="Comma 3 7 11" xfId="50683"/>
    <cellStyle name="Comma 3 7 12" xfId="50684"/>
    <cellStyle name="Comma 3 7 13" xfId="50685"/>
    <cellStyle name="Comma 3 7 14" xfId="50686"/>
    <cellStyle name="Comma 3 7 15" xfId="50687"/>
    <cellStyle name="Comma 3 7 16" xfId="50688"/>
    <cellStyle name="Comma 3 7 2" xfId="50689"/>
    <cellStyle name="Comma 3 7 2 10" xfId="50690"/>
    <cellStyle name="Comma 3 7 2 11" xfId="50691"/>
    <cellStyle name="Comma 3 7 2 12" xfId="50692"/>
    <cellStyle name="Comma 3 7 2 13" xfId="50693"/>
    <cellStyle name="Comma 3 7 2 14" xfId="50694"/>
    <cellStyle name="Comma 3 7 2 15" xfId="50695"/>
    <cellStyle name="Comma 3 7 2 2" xfId="50696"/>
    <cellStyle name="Comma 3 7 2 2 2" xfId="50697"/>
    <cellStyle name="Comma 3 7 2 2 2 2" xfId="50698"/>
    <cellStyle name="Comma 3 7 2 2 3" xfId="50699"/>
    <cellStyle name="Comma 3 7 2 3" xfId="50700"/>
    <cellStyle name="Comma 3 7 2 3 2" xfId="50701"/>
    <cellStyle name="Comma 3 7 2 3 2 2" xfId="50702"/>
    <cellStyle name="Comma 3 7 2 3 3" xfId="50703"/>
    <cellStyle name="Comma 3 7 2 4" xfId="50704"/>
    <cellStyle name="Comma 3 7 2 4 2" xfId="50705"/>
    <cellStyle name="Comma 3 7 2 5" xfId="50706"/>
    <cellStyle name="Comma 3 7 2 6" xfId="50707"/>
    <cellStyle name="Comma 3 7 2 7" xfId="50708"/>
    <cellStyle name="Comma 3 7 2 8" xfId="50709"/>
    <cellStyle name="Comma 3 7 2 9" xfId="50710"/>
    <cellStyle name="Comma 3 7 3" xfId="50711"/>
    <cellStyle name="Comma 3 7 3 2" xfId="50712"/>
    <cellStyle name="Comma 3 7 3 2 2" xfId="50713"/>
    <cellStyle name="Comma 3 7 3 3" xfId="50714"/>
    <cellStyle name="Comma 3 7 4" xfId="50715"/>
    <cellStyle name="Comma 3 7 4 2" xfId="50716"/>
    <cellStyle name="Comma 3 7 4 2 2" xfId="50717"/>
    <cellStyle name="Comma 3 7 4 3" xfId="50718"/>
    <cellStyle name="Comma 3 7 5" xfId="50719"/>
    <cellStyle name="Comma 3 7 5 2" xfId="50720"/>
    <cellStyle name="Comma 3 7 6" xfId="50721"/>
    <cellStyle name="Comma 3 7 7" xfId="50722"/>
    <cellStyle name="Comma 3 7 8" xfId="50723"/>
    <cellStyle name="Comma 3 7 9" xfId="50724"/>
    <cellStyle name="Comma 3 8" xfId="50725"/>
    <cellStyle name="Comma 3 8 10" xfId="50726"/>
    <cellStyle name="Comma 3 8 11" xfId="50727"/>
    <cellStyle name="Comma 3 8 12" xfId="50728"/>
    <cellStyle name="Comma 3 8 13" xfId="50729"/>
    <cellStyle name="Comma 3 8 14" xfId="50730"/>
    <cellStyle name="Comma 3 8 15" xfId="50731"/>
    <cellStyle name="Comma 3 8 2" xfId="50732"/>
    <cellStyle name="Comma 3 8 2 2" xfId="50733"/>
    <cellStyle name="Comma 3 8 2 2 2" xfId="50734"/>
    <cellStyle name="Comma 3 8 2 3" xfId="50735"/>
    <cellStyle name="Comma 3 8 3" xfId="50736"/>
    <cellStyle name="Comma 3 8 3 2" xfId="50737"/>
    <cellStyle name="Comma 3 8 3 2 2" xfId="50738"/>
    <cellStyle name="Comma 3 8 3 3" xfId="50739"/>
    <cellStyle name="Comma 3 8 4" xfId="50740"/>
    <cellStyle name="Comma 3 8 4 2" xfId="50741"/>
    <cellStyle name="Comma 3 8 5" xfId="50742"/>
    <cellStyle name="Comma 3 8 6" xfId="50743"/>
    <cellStyle name="Comma 3 8 7" xfId="50744"/>
    <cellStyle name="Comma 3 8 8" xfId="50745"/>
    <cellStyle name="Comma 3 8 9" xfId="50746"/>
    <cellStyle name="Comma 3 9" xfId="50747"/>
    <cellStyle name="Comma 3 9 2" xfId="50748"/>
    <cellStyle name="Comma 3 9 2 2" xfId="50749"/>
    <cellStyle name="Comma 3 9 3" xfId="50750"/>
    <cellStyle name="Comma 4" xfId="50751"/>
    <cellStyle name="Comma 4 10" xfId="50752"/>
    <cellStyle name="Comma 4 10 2" xfId="50753"/>
    <cellStyle name="Comma 4 10 2 2" xfId="50754"/>
    <cellStyle name="Comma 4 10 3" xfId="50755"/>
    <cellStyle name="Comma 4 11" xfId="50756"/>
    <cellStyle name="Comma 4 11 2" xfId="50757"/>
    <cellStyle name="Comma 4 12" xfId="50758"/>
    <cellStyle name="Comma 4 13" xfId="50759"/>
    <cellStyle name="Comma 4 14" xfId="50760"/>
    <cellStyle name="Comma 4 15" xfId="50761"/>
    <cellStyle name="Comma 4 16" xfId="50762"/>
    <cellStyle name="Comma 4 17" xfId="50763"/>
    <cellStyle name="Comma 4 18" xfId="50764"/>
    <cellStyle name="Comma 4 19" xfId="50765"/>
    <cellStyle name="Comma 4 2" xfId="50766"/>
    <cellStyle name="Comma 4 2 10" xfId="50767"/>
    <cellStyle name="Comma 4 2 11" xfId="50768"/>
    <cellStyle name="Comma 4 2 12" xfId="50769"/>
    <cellStyle name="Comma 4 2 13" xfId="50770"/>
    <cellStyle name="Comma 4 2 14" xfId="50771"/>
    <cellStyle name="Comma 4 2 15" xfId="50772"/>
    <cellStyle name="Comma 4 2 16" xfId="50773"/>
    <cellStyle name="Comma 4 2 2" xfId="50774"/>
    <cellStyle name="Comma 4 2 2 10" xfId="50775"/>
    <cellStyle name="Comma 4 2 2 11" xfId="50776"/>
    <cellStyle name="Comma 4 2 2 12" xfId="50777"/>
    <cellStyle name="Comma 4 2 2 13" xfId="50778"/>
    <cellStyle name="Comma 4 2 2 14" xfId="50779"/>
    <cellStyle name="Comma 4 2 2 15" xfId="50780"/>
    <cellStyle name="Comma 4 2 2 2" xfId="50781"/>
    <cellStyle name="Comma 4 2 2 2 2" xfId="50782"/>
    <cellStyle name="Comma 4 2 2 2 2 2" xfId="50783"/>
    <cellStyle name="Comma 4 2 2 2 3" xfId="50784"/>
    <cellStyle name="Comma 4 2 2 3" xfId="50785"/>
    <cellStyle name="Comma 4 2 2 3 2" xfId="50786"/>
    <cellStyle name="Comma 4 2 2 3 2 2" xfId="50787"/>
    <cellStyle name="Comma 4 2 2 3 3" xfId="50788"/>
    <cellStyle name="Comma 4 2 2 4" xfId="50789"/>
    <cellStyle name="Comma 4 2 2 4 2" xfId="50790"/>
    <cellStyle name="Comma 4 2 2 5" xfId="50791"/>
    <cellStyle name="Comma 4 2 2 6" xfId="50792"/>
    <cellStyle name="Comma 4 2 2 7" xfId="50793"/>
    <cellStyle name="Comma 4 2 2 8" xfId="50794"/>
    <cellStyle name="Comma 4 2 2 9" xfId="50795"/>
    <cellStyle name="Comma 4 2 3" xfId="50796"/>
    <cellStyle name="Comma 4 2 3 2" xfId="50797"/>
    <cellStyle name="Comma 4 2 3 2 2" xfId="50798"/>
    <cellStyle name="Comma 4 2 3 3" xfId="50799"/>
    <cellStyle name="Comma 4 2 4" xfId="50800"/>
    <cellStyle name="Comma 4 2 4 2" xfId="50801"/>
    <cellStyle name="Comma 4 2 4 2 2" xfId="50802"/>
    <cellStyle name="Comma 4 2 4 3" xfId="50803"/>
    <cellStyle name="Comma 4 2 5" xfId="50804"/>
    <cellStyle name="Comma 4 2 5 2" xfId="50805"/>
    <cellStyle name="Comma 4 2 6" xfId="50806"/>
    <cellStyle name="Comma 4 2 7" xfId="50807"/>
    <cellStyle name="Comma 4 2 8" xfId="50808"/>
    <cellStyle name="Comma 4 2 9" xfId="50809"/>
    <cellStyle name="Comma 4 20" xfId="50810"/>
    <cellStyle name="Comma 4 21" xfId="50811"/>
    <cellStyle name="Comma 4 22" xfId="50812"/>
    <cellStyle name="Comma 4 23" xfId="50813"/>
    <cellStyle name="Comma 4 24" xfId="50814"/>
    <cellStyle name="Comma 4 3" xfId="50815"/>
    <cellStyle name="Comma 4 3 10" xfId="50816"/>
    <cellStyle name="Comma 4 3 11" xfId="50817"/>
    <cellStyle name="Comma 4 3 12" xfId="50818"/>
    <cellStyle name="Comma 4 3 13" xfId="50819"/>
    <cellStyle name="Comma 4 3 14" xfId="50820"/>
    <cellStyle name="Comma 4 3 15" xfId="50821"/>
    <cellStyle name="Comma 4 3 16" xfId="50822"/>
    <cellStyle name="Comma 4 3 2" xfId="50823"/>
    <cellStyle name="Comma 4 3 2 10" xfId="50824"/>
    <cellStyle name="Comma 4 3 2 11" xfId="50825"/>
    <cellStyle name="Comma 4 3 2 12" xfId="50826"/>
    <cellStyle name="Comma 4 3 2 13" xfId="50827"/>
    <cellStyle name="Comma 4 3 2 14" xfId="50828"/>
    <cellStyle name="Comma 4 3 2 15" xfId="50829"/>
    <cellStyle name="Comma 4 3 2 2" xfId="50830"/>
    <cellStyle name="Comma 4 3 2 2 2" xfId="50831"/>
    <cellStyle name="Comma 4 3 2 2 2 2" xfId="50832"/>
    <cellStyle name="Comma 4 3 2 2 3" xfId="50833"/>
    <cellStyle name="Comma 4 3 2 3" xfId="50834"/>
    <cellStyle name="Comma 4 3 2 3 2" xfId="50835"/>
    <cellStyle name="Comma 4 3 2 3 2 2" xfId="50836"/>
    <cellStyle name="Comma 4 3 2 3 3" xfId="50837"/>
    <cellStyle name="Comma 4 3 2 4" xfId="50838"/>
    <cellStyle name="Comma 4 3 2 4 2" xfId="50839"/>
    <cellStyle name="Comma 4 3 2 5" xfId="50840"/>
    <cellStyle name="Comma 4 3 2 6" xfId="50841"/>
    <cellStyle name="Comma 4 3 2 7" xfId="50842"/>
    <cellStyle name="Comma 4 3 2 8" xfId="50843"/>
    <cellStyle name="Comma 4 3 2 9" xfId="50844"/>
    <cellStyle name="Comma 4 3 3" xfId="50845"/>
    <cellStyle name="Comma 4 3 3 2" xfId="50846"/>
    <cellStyle name="Comma 4 3 3 2 2" xfId="50847"/>
    <cellStyle name="Comma 4 3 3 3" xfId="50848"/>
    <cellStyle name="Comma 4 3 4" xfId="50849"/>
    <cellStyle name="Comma 4 3 4 2" xfId="50850"/>
    <cellStyle name="Comma 4 3 4 2 2" xfId="50851"/>
    <cellStyle name="Comma 4 3 4 3" xfId="50852"/>
    <cellStyle name="Comma 4 3 5" xfId="50853"/>
    <cellStyle name="Comma 4 3 5 2" xfId="50854"/>
    <cellStyle name="Comma 4 3 6" xfId="50855"/>
    <cellStyle name="Comma 4 3 7" xfId="50856"/>
    <cellStyle name="Comma 4 3 8" xfId="50857"/>
    <cellStyle name="Comma 4 3 9" xfId="50858"/>
    <cellStyle name="Comma 4 4" xfId="50859"/>
    <cellStyle name="Comma 4 4 10" xfId="50860"/>
    <cellStyle name="Comma 4 4 11" xfId="50861"/>
    <cellStyle name="Comma 4 4 12" xfId="50862"/>
    <cellStyle name="Comma 4 4 13" xfId="50863"/>
    <cellStyle name="Comma 4 4 14" xfId="50864"/>
    <cellStyle name="Comma 4 4 15" xfId="50865"/>
    <cellStyle name="Comma 4 4 16" xfId="50866"/>
    <cellStyle name="Comma 4 4 2" xfId="50867"/>
    <cellStyle name="Comma 4 4 2 10" xfId="50868"/>
    <cellStyle name="Comma 4 4 2 11" xfId="50869"/>
    <cellStyle name="Comma 4 4 2 12" xfId="50870"/>
    <cellStyle name="Comma 4 4 2 13" xfId="50871"/>
    <cellStyle name="Comma 4 4 2 14" xfId="50872"/>
    <cellStyle name="Comma 4 4 2 15" xfId="50873"/>
    <cellStyle name="Comma 4 4 2 2" xfId="50874"/>
    <cellStyle name="Comma 4 4 2 2 2" xfId="50875"/>
    <cellStyle name="Comma 4 4 2 2 2 2" xfId="50876"/>
    <cellStyle name="Comma 4 4 2 2 3" xfId="50877"/>
    <cellStyle name="Comma 4 4 2 3" xfId="50878"/>
    <cellStyle name="Comma 4 4 2 3 2" xfId="50879"/>
    <cellStyle name="Comma 4 4 2 3 2 2" xfId="50880"/>
    <cellStyle name="Comma 4 4 2 3 3" xfId="50881"/>
    <cellStyle name="Comma 4 4 2 4" xfId="50882"/>
    <cellStyle name="Comma 4 4 2 4 2" xfId="50883"/>
    <cellStyle name="Comma 4 4 2 5" xfId="50884"/>
    <cellStyle name="Comma 4 4 2 6" xfId="50885"/>
    <cellStyle name="Comma 4 4 2 7" xfId="50886"/>
    <cellStyle name="Comma 4 4 2 8" xfId="50887"/>
    <cellStyle name="Comma 4 4 2 9" xfId="50888"/>
    <cellStyle name="Comma 4 4 3" xfId="50889"/>
    <cellStyle name="Comma 4 4 3 2" xfId="50890"/>
    <cellStyle name="Comma 4 4 3 2 2" xfId="50891"/>
    <cellStyle name="Comma 4 4 3 3" xfId="50892"/>
    <cellStyle name="Comma 4 4 4" xfId="50893"/>
    <cellStyle name="Comma 4 4 4 2" xfId="50894"/>
    <cellStyle name="Comma 4 4 4 2 2" xfId="50895"/>
    <cellStyle name="Comma 4 4 4 3" xfId="50896"/>
    <cellStyle name="Comma 4 4 5" xfId="50897"/>
    <cellStyle name="Comma 4 4 5 2" xfId="50898"/>
    <cellStyle name="Comma 4 4 6" xfId="50899"/>
    <cellStyle name="Comma 4 4 7" xfId="50900"/>
    <cellStyle name="Comma 4 4 8" xfId="50901"/>
    <cellStyle name="Comma 4 4 9" xfId="50902"/>
    <cellStyle name="Comma 4 5" xfId="50903"/>
    <cellStyle name="Comma 4 5 10" xfId="50904"/>
    <cellStyle name="Comma 4 5 11" xfId="50905"/>
    <cellStyle name="Comma 4 5 12" xfId="50906"/>
    <cellStyle name="Comma 4 5 13" xfId="50907"/>
    <cellStyle name="Comma 4 5 14" xfId="50908"/>
    <cellStyle name="Comma 4 5 15" xfId="50909"/>
    <cellStyle name="Comma 4 5 16" xfId="50910"/>
    <cellStyle name="Comma 4 5 2" xfId="50911"/>
    <cellStyle name="Comma 4 5 2 10" xfId="50912"/>
    <cellStyle name="Comma 4 5 2 11" xfId="50913"/>
    <cellStyle name="Comma 4 5 2 12" xfId="50914"/>
    <cellStyle name="Comma 4 5 2 13" xfId="50915"/>
    <cellStyle name="Comma 4 5 2 14" xfId="50916"/>
    <cellStyle name="Comma 4 5 2 15" xfId="50917"/>
    <cellStyle name="Comma 4 5 2 2" xfId="50918"/>
    <cellStyle name="Comma 4 5 2 2 2" xfId="50919"/>
    <cellStyle name="Comma 4 5 2 2 2 2" xfId="50920"/>
    <cellStyle name="Comma 4 5 2 2 3" xfId="50921"/>
    <cellStyle name="Comma 4 5 2 3" xfId="50922"/>
    <cellStyle name="Comma 4 5 2 3 2" xfId="50923"/>
    <cellStyle name="Comma 4 5 2 3 2 2" xfId="50924"/>
    <cellStyle name="Comma 4 5 2 3 3" xfId="50925"/>
    <cellStyle name="Comma 4 5 2 4" xfId="50926"/>
    <cellStyle name="Comma 4 5 2 4 2" xfId="50927"/>
    <cellStyle name="Comma 4 5 2 5" xfId="50928"/>
    <cellStyle name="Comma 4 5 2 6" xfId="50929"/>
    <cellStyle name="Comma 4 5 2 7" xfId="50930"/>
    <cellStyle name="Comma 4 5 2 8" xfId="50931"/>
    <cellStyle name="Comma 4 5 2 9" xfId="50932"/>
    <cellStyle name="Comma 4 5 3" xfId="50933"/>
    <cellStyle name="Comma 4 5 3 2" xfId="50934"/>
    <cellStyle name="Comma 4 5 3 2 2" xfId="50935"/>
    <cellStyle name="Comma 4 5 3 3" xfId="50936"/>
    <cellStyle name="Comma 4 5 4" xfId="50937"/>
    <cellStyle name="Comma 4 5 4 2" xfId="50938"/>
    <cellStyle name="Comma 4 5 4 2 2" xfId="50939"/>
    <cellStyle name="Comma 4 5 4 3" xfId="50940"/>
    <cellStyle name="Comma 4 5 5" xfId="50941"/>
    <cellStyle name="Comma 4 5 5 2" xfId="50942"/>
    <cellStyle name="Comma 4 5 6" xfId="50943"/>
    <cellStyle name="Comma 4 5 7" xfId="50944"/>
    <cellStyle name="Comma 4 5 8" xfId="50945"/>
    <cellStyle name="Comma 4 5 9" xfId="50946"/>
    <cellStyle name="Comma 4 6" xfId="50947"/>
    <cellStyle name="Comma 4 6 10" xfId="50948"/>
    <cellStyle name="Comma 4 6 11" xfId="50949"/>
    <cellStyle name="Comma 4 6 12" xfId="50950"/>
    <cellStyle name="Comma 4 6 13" xfId="50951"/>
    <cellStyle name="Comma 4 6 14" xfId="50952"/>
    <cellStyle name="Comma 4 6 15" xfId="50953"/>
    <cellStyle name="Comma 4 6 16" xfId="50954"/>
    <cellStyle name="Comma 4 6 2" xfId="50955"/>
    <cellStyle name="Comma 4 6 2 10" xfId="50956"/>
    <cellStyle name="Comma 4 6 2 11" xfId="50957"/>
    <cellStyle name="Comma 4 6 2 12" xfId="50958"/>
    <cellStyle name="Comma 4 6 2 13" xfId="50959"/>
    <cellStyle name="Comma 4 6 2 14" xfId="50960"/>
    <cellStyle name="Comma 4 6 2 15" xfId="50961"/>
    <cellStyle name="Comma 4 6 2 2" xfId="50962"/>
    <cellStyle name="Comma 4 6 2 2 2" xfId="50963"/>
    <cellStyle name="Comma 4 6 2 2 2 2" xfId="50964"/>
    <cellStyle name="Comma 4 6 2 2 3" xfId="50965"/>
    <cellStyle name="Comma 4 6 2 3" xfId="50966"/>
    <cellStyle name="Comma 4 6 2 3 2" xfId="50967"/>
    <cellStyle name="Comma 4 6 2 3 2 2" xfId="50968"/>
    <cellStyle name="Comma 4 6 2 3 3" xfId="50969"/>
    <cellStyle name="Comma 4 6 2 4" xfId="50970"/>
    <cellStyle name="Comma 4 6 2 4 2" xfId="50971"/>
    <cellStyle name="Comma 4 6 2 5" xfId="50972"/>
    <cellStyle name="Comma 4 6 2 6" xfId="50973"/>
    <cellStyle name="Comma 4 6 2 7" xfId="50974"/>
    <cellStyle name="Comma 4 6 2 8" xfId="50975"/>
    <cellStyle name="Comma 4 6 2 9" xfId="50976"/>
    <cellStyle name="Comma 4 6 3" xfId="50977"/>
    <cellStyle name="Comma 4 6 3 2" xfId="50978"/>
    <cellStyle name="Comma 4 6 3 2 2" xfId="50979"/>
    <cellStyle name="Comma 4 6 3 3" xfId="50980"/>
    <cellStyle name="Comma 4 6 4" xfId="50981"/>
    <cellStyle name="Comma 4 6 4 2" xfId="50982"/>
    <cellStyle name="Comma 4 6 4 2 2" xfId="50983"/>
    <cellStyle name="Comma 4 6 4 3" xfId="50984"/>
    <cellStyle name="Comma 4 6 5" xfId="50985"/>
    <cellStyle name="Comma 4 6 5 2" xfId="50986"/>
    <cellStyle name="Comma 4 6 6" xfId="50987"/>
    <cellStyle name="Comma 4 6 7" xfId="50988"/>
    <cellStyle name="Comma 4 6 8" xfId="50989"/>
    <cellStyle name="Comma 4 6 9" xfId="50990"/>
    <cellStyle name="Comma 4 7" xfId="50991"/>
    <cellStyle name="Comma 4 7 10" xfId="50992"/>
    <cellStyle name="Comma 4 7 11" xfId="50993"/>
    <cellStyle name="Comma 4 7 12" xfId="50994"/>
    <cellStyle name="Comma 4 7 13" xfId="50995"/>
    <cellStyle name="Comma 4 7 14" xfId="50996"/>
    <cellStyle name="Comma 4 7 15" xfId="50997"/>
    <cellStyle name="Comma 4 7 16" xfId="50998"/>
    <cellStyle name="Comma 4 7 2" xfId="50999"/>
    <cellStyle name="Comma 4 7 2 10" xfId="51000"/>
    <cellStyle name="Comma 4 7 2 11" xfId="51001"/>
    <cellStyle name="Comma 4 7 2 12" xfId="51002"/>
    <cellStyle name="Comma 4 7 2 13" xfId="51003"/>
    <cellStyle name="Comma 4 7 2 14" xfId="51004"/>
    <cellStyle name="Comma 4 7 2 15" xfId="51005"/>
    <cellStyle name="Comma 4 7 2 2" xfId="51006"/>
    <cellStyle name="Comma 4 7 2 2 2" xfId="51007"/>
    <cellStyle name="Comma 4 7 2 2 2 2" xfId="51008"/>
    <cellStyle name="Comma 4 7 2 2 3" xfId="51009"/>
    <cellStyle name="Comma 4 7 2 3" xfId="51010"/>
    <cellStyle name="Comma 4 7 2 3 2" xfId="51011"/>
    <cellStyle name="Comma 4 7 2 3 2 2" xfId="51012"/>
    <cellStyle name="Comma 4 7 2 3 3" xfId="51013"/>
    <cellStyle name="Comma 4 7 2 4" xfId="51014"/>
    <cellStyle name="Comma 4 7 2 4 2" xfId="51015"/>
    <cellStyle name="Comma 4 7 2 5" xfId="51016"/>
    <cellStyle name="Comma 4 7 2 6" xfId="51017"/>
    <cellStyle name="Comma 4 7 2 7" xfId="51018"/>
    <cellStyle name="Comma 4 7 2 8" xfId="51019"/>
    <cellStyle name="Comma 4 7 2 9" xfId="51020"/>
    <cellStyle name="Comma 4 7 3" xfId="51021"/>
    <cellStyle name="Comma 4 7 3 2" xfId="51022"/>
    <cellStyle name="Comma 4 7 3 2 2" xfId="51023"/>
    <cellStyle name="Comma 4 7 3 3" xfId="51024"/>
    <cellStyle name="Comma 4 7 4" xfId="51025"/>
    <cellStyle name="Comma 4 7 4 2" xfId="51026"/>
    <cellStyle name="Comma 4 7 4 2 2" xfId="51027"/>
    <cellStyle name="Comma 4 7 4 3" xfId="51028"/>
    <cellStyle name="Comma 4 7 5" xfId="51029"/>
    <cellStyle name="Comma 4 7 5 2" xfId="51030"/>
    <cellStyle name="Comma 4 7 6" xfId="51031"/>
    <cellStyle name="Comma 4 7 7" xfId="51032"/>
    <cellStyle name="Comma 4 7 8" xfId="51033"/>
    <cellStyle name="Comma 4 7 9" xfId="51034"/>
    <cellStyle name="Comma 4 8" xfId="51035"/>
    <cellStyle name="Comma 4 8 10" xfId="51036"/>
    <cellStyle name="Comma 4 8 11" xfId="51037"/>
    <cellStyle name="Comma 4 8 12" xfId="51038"/>
    <cellStyle name="Comma 4 8 13" xfId="51039"/>
    <cellStyle name="Comma 4 8 14" xfId="51040"/>
    <cellStyle name="Comma 4 8 15" xfId="51041"/>
    <cellStyle name="Comma 4 8 2" xfId="51042"/>
    <cellStyle name="Comma 4 8 2 2" xfId="51043"/>
    <cellStyle name="Comma 4 8 2 2 2" xfId="51044"/>
    <cellStyle name="Comma 4 8 2 3" xfId="51045"/>
    <cellStyle name="Comma 4 8 3" xfId="51046"/>
    <cellStyle name="Comma 4 8 3 2" xfId="51047"/>
    <cellStyle name="Comma 4 8 3 2 2" xfId="51048"/>
    <cellStyle name="Comma 4 8 3 3" xfId="51049"/>
    <cellStyle name="Comma 4 8 4" xfId="51050"/>
    <cellStyle name="Comma 4 8 4 2" xfId="51051"/>
    <cellStyle name="Comma 4 8 5" xfId="51052"/>
    <cellStyle name="Comma 4 8 6" xfId="51053"/>
    <cellStyle name="Comma 4 8 7" xfId="51054"/>
    <cellStyle name="Comma 4 8 8" xfId="51055"/>
    <cellStyle name="Comma 4 8 9" xfId="51056"/>
    <cellStyle name="Comma 4 9" xfId="51057"/>
    <cellStyle name="Comma 4 9 2" xfId="51058"/>
    <cellStyle name="Comma 4 9 2 2" xfId="51059"/>
    <cellStyle name="Comma 4 9 3" xfId="51060"/>
    <cellStyle name="Comma 5" xfId="51061"/>
    <cellStyle name="Comma 5 10" xfId="51062"/>
    <cellStyle name="Comma 5 10 2" xfId="51063"/>
    <cellStyle name="Comma 5 10 2 2" xfId="51064"/>
    <cellStyle name="Comma 5 10 3" xfId="51065"/>
    <cellStyle name="Comma 5 11" xfId="51066"/>
    <cellStyle name="Comma 5 11 2" xfId="51067"/>
    <cellStyle name="Comma 5 12" xfId="51068"/>
    <cellStyle name="Comma 5 13" xfId="51069"/>
    <cellStyle name="Comma 5 14" xfId="51070"/>
    <cellStyle name="Comma 5 15" xfId="51071"/>
    <cellStyle name="Comma 5 16" xfId="51072"/>
    <cellStyle name="Comma 5 17" xfId="51073"/>
    <cellStyle name="Comma 5 18" xfId="51074"/>
    <cellStyle name="Comma 5 19" xfId="51075"/>
    <cellStyle name="Comma 5 2" xfId="51076"/>
    <cellStyle name="Comma 5 2 10" xfId="51077"/>
    <cellStyle name="Comma 5 2 11" xfId="51078"/>
    <cellStyle name="Comma 5 2 12" xfId="51079"/>
    <cellStyle name="Comma 5 2 13" xfId="51080"/>
    <cellStyle name="Comma 5 2 14" xfId="51081"/>
    <cellStyle name="Comma 5 2 15" xfId="51082"/>
    <cellStyle name="Comma 5 2 16" xfId="51083"/>
    <cellStyle name="Comma 5 2 2" xfId="51084"/>
    <cellStyle name="Comma 5 2 2 10" xfId="51085"/>
    <cellStyle name="Comma 5 2 2 11" xfId="51086"/>
    <cellStyle name="Comma 5 2 2 12" xfId="51087"/>
    <cellStyle name="Comma 5 2 2 13" xfId="51088"/>
    <cellStyle name="Comma 5 2 2 14" xfId="51089"/>
    <cellStyle name="Comma 5 2 2 15" xfId="51090"/>
    <cellStyle name="Comma 5 2 2 2" xfId="51091"/>
    <cellStyle name="Comma 5 2 2 2 2" xfId="51092"/>
    <cellStyle name="Comma 5 2 2 2 2 2" xfId="51093"/>
    <cellStyle name="Comma 5 2 2 2 3" xfId="51094"/>
    <cellStyle name="Comma 5 2 2 3" xfId="51095"/>
    <cellStyle name="Comma 5 2 2 3 2" xfId="51096"/>
    <cellStyle name="Comma 5 2 2 3 2 2" xfId="51097"/>
    <cellStyle name="Comma 5 2 2 3 3" xfId="51098"/>
    <cellStyle name="Comma 5 2 2 4" xfId="51099"/>
    <cellStyle name="Comma 5 2 2 4 2" xfId="51100"/>
    <cellStyle name="Comma 5 2 2 5" xfId="51101"/>
    <cellStyle name="Comma 5 2 2 6" xfId="51102"/>
    <cellStyle name="Comma 5 2 2 7" xfId="51103"/>
    <cellStyle name="Comma 5 2 2 8" xfId="51104"/>
    <cellStyle name="Comma 5 2 2 9" xfId="51105"/>
    <cellStyle name="Comma 5 2 3" xfId="51106"/>
    <cellStyle name="Comma 5 2 3 2" xfId="51107"/>
    <cellStyle name="Comma 5 2 3 2 2" xfId="51108"/>
    <cellStyle name="Comma 5 2 3 3" xfId="51109"/>
    <cellStyle name="Comma 5 2 4" xfId="51110"/>
    <cellStyle name="Comma 5 2 4 2" xfId="51111"/>
    <cellStyle name="Comma 5 2 4 2 2" xfId="51112"/>
    <cellStyle name="Comma 5 2 4 3" xfId="51113"/>
    <cellStyle name="Comma 5 2 5" xfId="51114"/>
    <cellStyle name="Comma 5 2 5 2" xfId="51115"/>
    <cellStyle name="Comma 5 2 6" xfId="51116"/>
    <cellStyle name="Comma 5 2 7" xfId="51117"/>
    <cellStyle name="Comma 5 2 8" xfId="51118"/>
    <cellStyle name="Comma 5 2 9" xfId="51119"/>
    <cellStyle name="Comma 5 20" xfId="51120"/>
    <cellStyle name="Comma 5 21" xfId="51121"/>
    <cellStyle name="Comma 5 22" xfId="51122"/>
    <cellStyle name="Comma 5 3" xfId="51123"/>
    <cellStyle name="Comma 5 3 10" xfId="51124"/>
    <cellStyle name="Comma 5 3 11" xfId="51125"/>
    <cellStyle name="Comma 5 3 12" xfId="51126"/>
    <cellStyle name="Comma 5 3 13" xfId="51127"/>
    <cellStyle name="Comma 5 3 14" xfId="51128"/>
    <cellStyle name="Comma 5 3 15" xfId="51129"/>
    <cellStyle name="Comma 5 3 16" xfId="51130"/>
    <cellStyle name="Comma 5 3 2" xfId="51131"/>
    <cellStyle name="Comma 5 3 2 10" xfId="51132"/>
    <cellStyle name="Comma 5 3 2 11" xfId="51133"/>
    <cellStyle name="Comma 5 3 2 12" xfId="51134"/>
    <cellStyle name="Comma 5 3 2 13" xfId="51135"/>
    <cellStyle name="Comma 5 3 2 14" xfId="51136"/>
    <cellStyle name="Comma 5 3 2 15" xfId="51137"/>
    <cellStyle name="Comma 5 3 2 2" xfId="51138"/>
    <cellStyle name="Comma 5 3 2 2 2" xfId="51139"/>
    <cellStyle name="Comma 5 3 2 2 2 2" xfId="51140"/>
    <cellStyle name="Comma 5 3 2 2 3" xfId="51141"/>
    <cellStyle name="Comma 5 3 2 3" xfId="51142"/>
    <cellStyle name="Comma 5 3 2 3 2" xfId="51143"/>
    <cellStyle name="Comma 5 3 2 3 2 2" xfId="51144"/>
    <cellStyle name="Comma 5 3 2 3 3" xfId="51145"/>
    <cellStyle name="Comma 5 3 2 4" xfId="51146"/>
    <cellStyle name="Comma 5 3 2 4 2" xfId="51147"/>
    <cellStyle name="Comma 5 3 2 5" xfId="51148"/>
    <cellStyle name="Comma 5 3 2 6" xfId="51149"/>
    <cellStyle name="Comma 5 3 2 7" xfId="51150"/>
    <cellStyle name="Comma 5 3 2 8" xfId="51151"/>
    <cellStyle name="Comma 5 3 2 9" xfId="51152"/>
    <cellStyle name="Comma 5 3 3" xfId="51153"/>
    <cellStyle name="Comma 5 3 3 2" xfId="51154"/>
    <cellStyle name="Comma 5 3 3 2 2" xfId="51155"/>
    <cellStyle name="Comma 5 3 3 3" xfId="51156"/>
    <cellStyle name="Comma 5 3 4" xfId="51157"/>
    <cellStyle name="Comma 5 3 4 2" xfId="51158"/>
    <cellStyle name="Comma 5 3 4 2 2" xfId="51159"/>
    <cellStyle name="Comma 5 3 4 3" xfId="51160"/>
    <cellStyle name="Comma 5 3 5" xfId="51161"/>
    <cellStyle name="Comma 5 3 5 2" xfId="51162"/>
    <cellStyle name="Comma 5 3 6" xfId="51163"/>
    <cellStyle name="Comma 5 3 7" xfId="51164"/>
    <cellStyle name="Comma 5 3 8" xfId="51165"/>
    <cellStyle name="Comma 5 3 9" xfId="51166"/>
    <cellStyle name="Comma 5 4" xfId="51167"/>
    <cellStyle name="Comma 5 4 10" xfId="51168"/>
    <cellStyle name="Comma 5 4 11" xfId="51169"/>
    <cellStyle name="Comma 5 4 12" xfId="51170"/>
    <cellStyle name="Comma 5 4 13" xfId="51171"/>
    <cellStyle name="Comma 5 4 14" xfId="51172"/>
    <cellStyle name="Comma 5 4 15" xfId="51173"/>
    <cellStyle name="Comma 5 4 16" xfId="51174"/>
    <cellStyle name="Comma 5 4 2" xfId="51175"/>
    <cellStyle name="Comma 5 4 2 10" xfId="51176"/>
    <cellStyle name="Comma 5 4 2 11" xfId="51177"/>
    <cellStyle name="Comma 5 4 2 12" xfId="51178"/>
    <cellStyle name="Comma 5 4 2 13" xfId="51179"/>
    <cellStyle name="Comma 5 4 2 14" xfId="51180"/>
    <cellStyle name="Comma 5 4 2 15" xfId="51181"/>
    <cellStyle name="Comma 5 4 2 2" xfId="51182"/>
    <cellStyle name="Comma 5 4 2 2 2" xfId="51183"/>
    <cellStyle name="Comma 5 4 2 2 2 2" xfId="51184"/>
    <cellStyle name="Comma 5 4 2 2 3" xfId="51185"/>
    <cellStyle name="Comma 5 4 2 3" xfId="51186"/>
    <cellStyle name="Comma 5 4 2 3 2" xfId="51187"/>
    <cellStyle name="Comma 5 4 2 3 2 2" xfId="51188"/>
    <cellStyle name="Comma 5 4 2 3 3" xfId="51189"/>
    <cellStyle name="Comma 5 4 2 4" xfId="51190"/>
    <cellStyle name="Comma 5 4 2 4 2" xfId="51191"/>
    <cellStyle name="Comma 5 4 2 5" xfId="51192"/>
    <cellStyle name="Comma 5 4 2 6" xfId="51193"/>
    <cellStyle name="Comma 5 4 2 7" xfId="51194"/>
    <cellStyle name="Comma 5 4 2 8" xfId="51195"/>
    <cellStyle name="Comma 5 4 2 9" xfId="51196"/>
    <cellStyle name="Comma 5 4 3" xfId="51197"/>
    <cellStyle name="Comma 5 4 3 2" xfId="51198"/>
    <cellStyle name="Comma 5 4 3 2 2" xfId="51199"/>
    <cellStyle name="Comma 5 4 3 3" xfId="51200"/>
    <cellStyle name="Comma 5 4 4" xfId="51201"/>
    <cellStyle name="Comma 5 4 4 2" xfId="51202"/>
    <cellStyle name="Comma 5 4 4 2 2" xfId="51203"/>
    <cellStyle name="Comma 5 4 4 3" xfId="51204"/>
    <cellStyle name="Comma 5 4 5" xfId="51205"/>
    <cellStyle name="Comma 5 4 5 2" xfId="51206"/>
    <cellStyle name="Comma 5 4 6" xfId="51207"/>
    <cellStyle name="Comma 5 4 7" xfId="51208"/>
    <cellStyle name="Comma 5 4 8" xfId="51209"/>
    <cellStyle name="Comma 5 4 9" xfId="51210"/>
    <cellStyle name="Comma 5 5" xfId="51211"/>
    <cellStyle name="Comma 5 5 10" xfId="51212"/>
    <cellStyle name="Comma 5 5 11" xfId="51213"/>
    <cellStyle name="Comma 5 5 12" xfId="51214"/>
    <cellStyle name="Comma 5 5 13" xfId="51215"/>
    <cellStyle name="Comma 5 5 14" xfId="51216"/>
    <cellStyle name="Comma 5 5 15" xfId="51217"/>
    <cellStyle name="Comma 5 5 16" xfId="51218"/>
    <cellStyle name="Comma 5 5 2" xfId="51219"/>
    <cellStyle name="Comma 5 5 2 10" xfId="51220"/>
    <cellStyle name="Comma 5 5 2 11" xfId="51221"/>
    <cellStyle name="Comma 5 5 2 12" xfId="51222"/>
    <cellStyle name="Comma 5 5 2 13" xfId="51223"/>
    <cellStyle name="Comma 5 5 2 14" xfId="51224"/>
    <cellStyle name="Comma 5 5 2 15" xfId="51225"/>
    <cellStyle name="Comma 5 5 2 2" xfId="51226"/>
    <cellStyle name="Comma 5 5 2 2 2" xfId="51227"/>
    <cellStyle name="Comma 5 5 2 2 2 2" xfId="51228"/>
    <cellStyle name="Comma 5 5 2 2 3" xfId="51229"/>
    <cellStyle name="Comma 5 5 2 3" xfId="51230"/>
    <cellStyle name="Comma 5 5 2 3 2" xfId="51231"/>
    <cellStyle name="Comma 5 5 2 3 2 2" xfId="51232"/>
    <cellStyle name="Comma 5 5 2 3 3" xfId="51233"/>
    <cellStyle name="Comma 5 5 2 4" xfId="51234"/>
    <cellStyle name="Comma 5 5 2 4 2" xfId="51235"/>
    <cellStyle name="Comma 5 5 2 5" xfId="51236"/>
    <cellStyle name="Comma 5 5 2 6" xfId="51237"/>
    <cellStyle name="Comma 5 5 2 7" xfId="51238"/>
    <cellStyle name="Comma 5 5 2 8" xfId="51239"/>
    <cellStyle name="Comma 5 5 2 9" xfId="51240"/>
    <cellStyle name="Comma 5 5 3" xfId="51241"/>
    <cellStyle name="Comma 5 5 3 2" xfId="51242"/>
    <cellStyle name="Comma 5 5 3 2 2" xfId="51243"/>
    <cellStyle name="Comma 5 5 3 3" xfId="51244"/>
    <cellStyle name="Comma 5 5 4" xfId="51245"/>
    <cellStyle name="Comma 5 5 4 2" xfId="51246"/>
    <cellStyle name="Comma 5 5 4 2 2" xfId="51247"/>
    <cellStyle name="Comma 5 5 4 3" xfId="51248"/>
    <cellStyle name="Comma 5 5 5" xfId="51249"/>
    <cellStyle name="Comma 5 5 5 2" xfId="51250"/>
    <cellStyle name="Comma 5 5 6" xfId="51251"/>
    <cellStyle name="Comma 5 5 7" xfId="51252"/>
    <cellStyle name="Comma 5 5 8" xfId="51253"/>
    <cellStyle name="Comma 5 5 9" xfId="51254"/>
    <cellStyle name="Comma 5 6" xfId="51255"/>
    <cellStyle name="Comma 5 6 10" xfId="51256"/>
    <cellStyle name="Comma 5 6 11" xfId="51257"/>
    <cellStyle name="Comma 5 6 12" xfId="51258"/>
    <cellStyle name="Comma 5 6 13" xfId="51259"/>
    <cellStyle name="Comma 5 6 14" xfId="51260"/>
    <cellStyle name="Comma 5 6 15" xfId="51261"/>
    <cellStyle name="Comma 5 6 16" xfId="51262"/>
    <cellStyle name="Comma 5 6 2" xfId="51263"/>
    <cellStyle name="Comma 5 6 2 10" xfId="51264"/>
    <cellStyle name="Comma 5 6 2 11" xfId="51265"/>
    <cellStyle name="Comma 5 6 2 12" xfId="51266"/>
    <cellStyle name="Comma 5 6 2 13" xfId="51267"/>
    <cellStyle name="Comma 5 6 2 14" xfId="51268"/>
    <cellStyle name="Comma 5 6 2 15" xfId="51269"/>
    <cellStyle name="Comma 5 6 2 2" xfId="51270"/>
    <cellStyle name="Comma 5 6 2 2 2" xfId="51271"/>
    <cellStyle name="Comma 5 6 2 2 2 2" xfId="51272"/>
    <cellStyle name="Comma 5 6 2 2 3" xfId="51273"/>
    <cellStyle name="Comma 5 6 2 3" xfId="51274"/>
    <cellStyle name="Comma 5 6 2 3 2" xfId="51275"/>
    <cellStyle name="Comma 5 6 2 3 2 2" xfId="51276"/>
    <cellStyle name="Comma 5 6 2 3 3" xfId="51277"/>
    <cellStyle name="Comma 5 6 2 4" xfId="51278"/>
    <cellStyle name="Comma 5 6 2 4 2" xfId="51279"/>
    <cellStyle name="Comma 5 6 2 5" xfId="51280"/>
    <cellStyle name="Comma 5 6 2 6" xfId="51281"/>
    <cellStyle name="Comma 5 6 2 7" xfId="51282"/>
    <cellStyle name="Comma 5 6 2 8" xfId="51283"/>
    <cellStyle name="Comma 5 6 2 9" xfId="51284"/>
    <cellStyle name="Comma 5 6 3" xfId="51285"/>
    <cellStyle name="Comma 5 6 3 2" xfId="51286"/>
    <cellStyle name="Comma 5 6 3 2 2" xfId="51287"/>
    <cellStyle name="Comma 5 6 3 3" xfId="51288"/>
    <cellStyle name="Comma 5 6 4" xfId="51289"/>
    <cellStyle name="Comma 5 6 4 2" xfId="51290"/>
    <cellStyle name="Comma 5 6 4 2 2" xfId="51291"/>
    <cellStyle name="Comma 5 6 4 3" xfId="51292"/>
    <cellStyle name="Comma 5 6 5" xfId="51293"/>
    <cellStyle name="Comma 5 6 5 2" xfId="51294"/>
    <cellStyle name="Comma 5 6 6" xfId="51295"/>
    <cellStyle name="Comma 5 6 7" xfId="51296"/>
    <cellStyle name="Comma 5 6 8" xfId="51297"/>
    <cellStyle name="Comma 5 6 9" xfId="51298"/>
    <cellStyle name="Comma 5 7" xfId="51299"/>
    <cellStyle name="Comma 5 7 10" xfId="51300"/>
    <cellStyle name="Comma 5 7 11" xfId="51301"/>
    <cellStyle name="Comma 5 7 12" xfId="51302"/>
    <cellStyle name="Comma 5 7 13" xfId="51303"/>
    <cellStyle name="Comma 5 7 14" xfId="51304"/>
    <cellStyle name="Comma 5 7 15" xfId="51305"/>
    <cellStyle name="Comma 5 7 16" xfId="51306"/>
    <cellStyle name="Comma 5 7 2" xfId="51307"/>
    <cellStyle name="Comma 5 7 2 10" xfId="51308"/>
    <cellStyle name="Comma 5 7 2 11" xfId="51309"/>
    <cellStyle name="Comma 5 7 2 12" xfId="51310"/>
    <cellStyle name="Comma 5 7 2 13" xfId="51311"/>
    <cellStyle name="Comma 5 7 2 14" xfId="51312"/>
    <cellStyle name="Comma 5 7 2 15" xfId="51313"/>
    <cellStyle name="Comma 5 7 2 2" xfId="51314"/>
    <cellStyle name="Comma 5 7 2 2 2" xfId="51315"/>
    <cellStyle name="Comma 5 7 2 2 2 2" xfId="51316"/>
    <cellStyle name="Comma 5 7 2 2 3" xfId="51317"/>
    <cellStyle name="Comma 5 7 2 3" xfId="51318"/>
    <cellStyle name="Comma 5 7 2 3 2" xfId="51319"/>
    <cellStyle name="Comma 5 7 2 3 2 2" xfId="51320"/>
    <cellStyle name="Comma 5 7 2 3 3" xfId="51321"/>
    <cellStyle name="Comma 5 7 2 4" xfId="51322"/>
    <cellStyle name="Comma 5 7 2 4 2" xfId="51323"/>
    <cellStyle name="Comma 5 7 2 5" xfId="51324"/>
    <cellStyle name="Comma 5 7 2 6" xfId="51325"/>
    <cellStyle name="Comma 5 7 2 7" xfId="51326"/>
    <cellStyle name="Comma 5 7 2 8" xfId="51327"/>
    <cellStyle name="Comma 5 7 2 9" xfId="51328"/>
    <cellStyle name="Comma 5 7 3" xfId="51329"/>
    <cellStyle name="Comma 5 7 3 2" xfId="51330"/>
    <cellStyle name="Comma 5 7 3 2 2" xfId="51331"/>
    <cellStyle name="Comma 5 7 3 3" xfId="51332"/>
    <cellStyle name="Comma 5 7 4" xfId="51333"/>
    <cellStyle name="Comma 5 7 4 2" xfId="51334"/>
    <cellStyle name="Comma 5 7 4 2 2" xfId="51335"/>
    <cellStyle name="Comma 5 7 4 3" xfId="51336"/>
    <cellStyle name="Comma 5 7 5" xfId="51337"/>
    <cellStyle name="Comma 5 7 5 2" xfId="51338"/>
    <cellStyle name="Comma 5 7 6" xfId="51339"/>
    <cellStyle name="Comma 5 7 7" xfId="51340"/>
    <cellStyle name="Comma 5 7 8" xfId="51341"/>
    <cellStyle name="Comma 5 7 9" xfId="51342"/>
    <cellStyle name="Comma 5 8" xfId="51343"/>
    <cellStyle name="Comma 5 8 10" xfId="51344"/>
    <cellStyle name="Comma 5 8 11" xfId="51345"/>
    <cellStyle name="Comma 5 8 12" xfId="51346"/>
    <cellStyle name="Comma 5 8 13" xfId="51347"/>
    <cellStyle name="Comma 5 8 14" xfId="51348"/>
    <cellStyle name="Comma 5 8 15" xfId="51349"/>
    <cellStyle name="Comma 5 8 2" xfId="51350"/>
    <cellStyle name="Comma 5 8 2 2" xfId="51351"/>
    <cellStyle name="Comma 5 8 2 2 2" xfId="51352"/>
    <cellStyle name="Comma 5 8 2 3" xfId="51353"/>
    <cellStyle name="Comma 5 8 3" xfId="51354"/>
    <cellStyle name="Comma 5 8 3 2" xfId="51355"/>
    <cellStyle name="Comma 5 8 3 2 2" xfId="51356"/>
    <cellStyle name="Comma 5 8 3 3" xfId="51357"/>
    <cellStyle name="Comma 5 8 4" xfId="51358"/>
    <cellStyle name="Comma 5 8 4 2" xfId="51359"/>
    <cellStyle name="Comma 5 8 5" xfId="51360"/>
    <cellStyle name="Comma 5 8 6" xfId="51361"/>
    <cellStyle name="Comma 5 8 7" xfId="51362"/>
    <cellStyle name="Comma 5 8 8" xfId="51363"/>
    <cellStyle name="Comma 5 8 9" xfId="51364"/>
    <cellStyle name="Comma 5 9" xfId="51365"/>
    <cellStyle name="Comma 5 9 2" xfId="51366"/>
    <cellStyle name="Comma 5 9 2 2" xfId="51367"/>
    <cellStyle name="Comma 5 9 3" xfId="51368"/>
    <cellStyle name="Comma 6" xfId="51369"/>
    <cellStyle name="Comma 6 10" xfId="51370"/>
    <cellStyle name="Comma 6 10 2" xfId="51371"/>
    <cellStyle name="Comma 6 10 2 2" xfId="51372"/>
    <cellStyle name="Comma 6 10 3" xfId="51373"/>
    <cellStyle name="Comma 6 11" xfId="51374"/>
    <cellStyle name="Comma 6 11 2" xfId="51375"/>
    <cellStyle name="Comma 6 12" xfId="51376"/>
    <cellStyle name="Comma 6 13" xfId="51377"/>
    <cellStyle name="Comma 6 14" xfId="51378"/>
    <cellStyle name="Comma 6 15" xfId="51379"/>
    <cellStyle name="Comma 6 16" xfId="51380"/>
    <cellStyle name="Comma 6 17" xfId="51381"/>
    <cellStyle name="Comma 6 18" xfId="51382"/>
    <cellStyle name="Comma 6 19" xfId="51383"/>
    <cellStyle name="Comma 6 2" xfId="51384"/>
    <cellStyle name="Comma 6 2 10" xfId="51385"/>
    <cellStyle name="Comma 6 2 11" xfId="51386"/>
    <cellStyle name="Comma 6 2 12" xfId="51387"/>
    <cellStyle name="Comma 6 2 13" xfId="51388"/>
    <cellStyle name="Comma 6 2 14" xfId="51389"/>
    <cellStyle name="Comma 6 2 15" xfId="51390"/>
    <cellStyle name="Comma 6 2 16" xfId="51391"/>
    <cellStyle name="Comma 6 2 2" xfId="51392"/>
    <cellStyle name="Comma 6 2 2 10" xfId="51393"/>
    <cellStyle name="Comma 6 2 2 11" xfId="51394"/>
    <cellStyle name="Comma 6 2 2 12" xfId="51395"/>
    <cellStyle name="Comma 6 2 2 13" xfId="51396"/>
    <cellStyle name="Comma 6 2 2 14" xfId="51397"/>
    <cellStyle name="Comma 6 2 2 15" xfId="51398"/>
    <cellStyle name="Comma 6 2 2 2" xfId="51399"/>
    <cellStyle name="Comma 6 2 2 2 2" xfId="51400"/>
    <cellStyle name="Comma 6 2 2 2 2 2" xfId="51401"/>
    <cellStyle name="Comma 6 2 2 2 3" xfId="51402"/>
    <cellStyle name="Comma 6 2 2 3" xfId="51403"/>
    <cellStyle name="Comma 6 2 2 3 2" xfId="51404"/>
    <cellStyle name="Comma 6 2 2 3 2 2" xfId="51405"/>
    <cellStyle name="Comma 6 2 2 3 3" xfId="51406"/>
    <cellStyle name="Comma 6 2 2 4" xfId="51407"/>
    <cellStyle name="Comma 6 2 2 4 2" xfId="51408"/>
    <cellStyle name="Comma 6 2 2 5" xfId="51409"/>
    <cellStyle name="Comma 6 2 2 6" xfId="51410"/>
    <cellStyle name="Comma 6 2 2 7" xfId="51411"/>
    <cellStyle name="Comma 6 2 2 8" xfId="51412"/>
    <cellStyle name="Comma 6 2 2 9" xfId="51413"/>
    <cellStyle name="Comma 6 2 3" xfId="51414"/>
    <cellStyle name="Comma 6 2 3 2" xfId="51415"/>
    <cellStyle name="Comma 6 2 3 2 2" xfId="51416"/>
    <cellStyle name="Comma 6 2 3 3" xfId="51417"/>
    <cellStyle name="Comma 6 2 4" xfId="51418"/>
    <cellStyle name="Comma 6 2 4 2" xfId="51419"/>
    <cellStyle name="Comma 6 2 4 2 2" xfId="51420"/>
    <cellStyle name="Comma 6 2 4 3" xfId="51421"/>
    <cellStyle name="Comma 6 2 5" xfId="51422"/>
    <cellStyle name="Comma 6 2 5 2" xfId="51423"/>
    <cellStyle name="Comma 6 2 6" xfId="51424"/>
    <cellStyle name="Comma 6 2 7" xfId="51425"/>
    <cellStyle name="Comma 6 2 8" xfId="51426"/>
    <cellStyle name="Comma 6 2 9" xfId="51427"/>
    <cellStyle name="Comma 6 20" xfId="51428"/>
    <cellStyle name="Comma 6 21" xfId="51429"/>
    <cellStyle name="Comma 6 22" xfId="51430"/>
    <cellStyle name="Comma 6 3" xfId="51431"/>
    <cellStyle name="Comma 6 3 10" xfId="51432"/>
    <cellStyle name="Comma 6 3 11" xfId="51433"/>
    <cellStyle name="Comma 6 3 12" xfId="51434"/>
    <cellStyle name="Comma 6 3 13" xfId="51435"/>
    <cellStyle name="Comma 6 3 14" xfId="51436"/>
    <cellStyle name="Comma 6 3 15" xfId="51437"/>
    <cellStyle name="Comma 6 3 16" xfId="51438"/>
    <cellStyle name="Comma 6 3 2" xfId="51439"/>
    <cellStyle name="Comma 6 3 2 10" xfId="51440"/>
    <cellStyle name="Comma 6 3 2 11" xfId="51441"/>
    <cellStyle name="Comma 6 3 2 12" xfId="51442"/>
    <cellStyle name="Comma 6 3 2 13" xfId="51443"/>
    <cellStyle name="Comma 6 3 2 14" xfId="51444"/>
    <cellStyle name="Comma 6 3 2 15" xfId="51445"/>
    <cellStyle name="Comma 6 3 2 2" xfId="51446"/>
    <cellStyle name="Comma 6 3 2 2 2" xfId="51447"/>
    <cellStyle name="Comma 6 3 2 2 2 2" xfId="51448"/>
    <cellStyle name="Comma 6 3 2 2 3" xfId="51449"/>
    <cellStyle name="Comma 6 3 2 3" xfId="51450"/>
    <cellStyle name="Comma 6 3 2 3 2" xfId="51451"/>
    <cellStyle name="Comma 6 3 2 3 2 2" xfId="51452"/>
    <cellStyle name="Comma 6 3 2 3 3" xfId="51453"/>
    <cellStyle name="Comma 6 3 2 4" xfId="51454"/>
    <cellStyle name="Comma 6 3 2 4 2" xfId="51455"/>
    <cellStyle name="Comma 6 3 2 5" xfId="51456"/>
    <cellStyle name="Comma 6 3 2 6" xfId="51457"/>
    <cellStyle name="Comma 6 3 2 7" xfId="51458"/>
    <cellStyle name="Comma 6 3 2 8" xfId="51459"/>
    <cellStyle name="Comma 6 3 2 9" xfId="51460"/>
    <cellStyle name="Comma 6 3 3" xfId="51461"/>
    <cellStyle name="Comma 6 3 3 2" xfId="51462"/>
    <cellStyle name="Comma 6 3 3 2 2" xfId="51463"/>
    <cellStyle name="Comma 6 3 3 3" xfId="51464"/>
    <cellStyle name="Comma 6 3 4" xfId="51465"/>
    <cellStyle name="Comma 6 3 4 2" xfId="51466"/>
    <cellStyle name="Comma 6 3 4 2 2" xfId="51467"/>
    <cellStyle name="Comma 6 3 4 3" xfId="51468"/>
    <cellStyle name="Comma 6 3 5" xfId="51469"/>
    <cellStyle name="Comma 6 3 5 2" xfId="51470"/>
    <cellStyle name="Comma 6 3 6" xfId="51471"/>
    <cellStyle name="Comma 6 3 7" xfId="51472"/>
    <cellStyle name="Comma 6 3 8" xfId="51473"/>
    <cellStyle name="Comma 6 3 9" xfId="51474"/>
    <cellStyle name="Comma 6 4" xfId="51475"/>
    <cellStyle name="Comma 6 4 10" xfId="51476"/>
    <cellStyle name="Comma 6 4 11" xfId="51477"/>
    <cellStyle name="Comma 6 4 12" xfId="51478"/>
    <cellStyle name="Comma 6 4 13" xfId="51479"/>
    <cellStyle name="Comma 6 4 14" xfId="51480"/>
    <cellStyle name="Comma 6 4 15" xfId="51481"/>
    <cellStyle name="Comma 6 4 16" xfId="51482"/>
    <cellStyle name="Comma 6 4 2" xfId="51483"/>
    <cellStyle name="Comma 6 4 2 10" xfId="51484"/>
    <cellStyle name="Comma 6 4 2 11" xfId="51485"/>
    <cellStyle name="Comma 6 4 2 12" xfId="51486"/>
    <cellStyle name="Comma 6 4 2 13" xfId="51487"/>
    <cellStyle name="Comma 6 4 2 14" xfId="51488"/>
    <cellStyle name="Comma 6 4 2 15" xfId="51489"/>
    <cellStyle name="Comma 6 4 2 2" xfId="51490"/>
    <cellStyle name="Comma 6 4 2 2 2" xfId="51491"/>
    <cellStyle name="Comma 6 4 2 2 2 2" xfId="51492"/>
    <cellStyle name="Comma 6 4 2 2 3" xfId="51493"/>
    <cellStyle name="Comma 6 4 2 3" xfId="51494"/>
    <cellStyle name="Comma 6 4 2 3 2" xfId="51495"/>
    <cellStyle name="Comma 6 4 2 3 2 2" xfId="51496"/>
    <cellStyle name="Comma 6 4 2 3 3" xfId="51497"/>
    <cellStyle name="Comma 6 4 2 4" xfId="51498"/>
    <cellStyle name="Comma 6 4 2 4 2" xfId="51499"/>
    <cellStyle name="Comma 6 4 2 5" xfId="51500"/>
    <cellStyle name="Comma 6 4 2 6" xfId="51501"/>
    <cellStyle name="Comma 6 4 2 7" xfId="51502"/>
    <cellStyle name="Comma 6 4 2 8" xfId="51503"/>
    <cellStyle name="Comma 6 4 2 9" xfId="51504"/>
    <cellStyle name="Comma 6 4 3" xfId="51505"/>
    <cellStyle name="Comma 6 4 3 2" xfId="51506"/>
    <cellStyle name="Comma 6 4 3 2 2" xfId="51507"/>
    <cellStyle name="Comma 6 4 3 3" xfId="51508"/>
    <cellStyle name="Comma 6 4 4" xfId="51509"/>
    <cellStyle name="Comma 6 4 4 2" xfId="51510"/>
    <cellStyle name="Comma 6 4 4 2 2" xfId="51511"/>
    <cellStyle name="Comma 6 4 4 3" xfId="51512"/>
    <cellStyle name="Comma 6 4 5" xfId="51513"/>
    <cellStyle name="Comma 6 4 5 2" xfId="51514"/>
    <cellStyle name="Comma 6 4 6" xfId="51515"/>
    <cellStyle name="Comma 6 4 7" xfId="51516"/>
    <cellStyle name="Comma 6 4 8" xfId="51517"/>
    <cellStyle name="Comma 6 4 9" xfId="51518"/>
    <cellStyle name="Comma 6 5" xfId="51519"/>
    <cellStyle name="Comma 6 5 10" xfId="51520"/>
    <cellStyle name="Comma 6 5 11" xfId="51521"/>
    <cellStyle name="Comma 6 5 12" xfId="51522"/>
    <cellStyle name="Comma 6 5 13" xfId="51523"/>
    <cellStyle name="Comma 6 5 14" xfId="51524"/>
    <cellStyle name="Comma 6 5 15" xfId="51525"/>
    <cellStyle name="Comma 6 5 16" xfId="51526"/>
    <cellStyle name="Comma 6 5 2" xfId="51527"/>
    <cellStyle name="Comma 6 5 2 10" xfId="51528"/>
    <cellStyle name="Comma 6 5 2 11" xfId="51529"/>
    <cellStyle name="Comma 6 5 2 12" xfId="51530"/>
    <cellStyle name="Comma 6 5 2 13" xfId="51531"/>
    <cellStyle name="Comma 6 5 2 14" xfId="51532"/>
    <cellStyle name="Comma 6 5 2 15" xfId="51533"/>
    <cellStyle name="Comma 6 5 2 2" xfId="51534"/>
    <cellStyle name="Comma 6 5 2 2 2" xfId="51535"/>
    <cellStyle name="Comma 6 5 2 2 2 2" xfId="51536"/>
    <cellStyle name="Comma 6 5 2 2 3" xfId="51537"/>
    <cellStyle name="Comma 6 5 2 3" xfId="51538"/>
    <cellStyle name="Comma 6 5 2 3 2" xfId="51539"/>
    <cellStyle name="Comma 6 5 2 3 2 2" xfId="51540"/>
    <cellStyle name="Comma 6 5 2 3 3" xfId="51541"/>
    <cellStyle name="Comma 6 5 2 4" xfId="51542"/>
    <cellStyle name="Comma 6 5 2 4 2" xfId="51543"/>
    <cellStyle name="Comma 6 5 2 5" xfId="51544"/>
    <cellStyle name="Comma 6 5 2 6" xfId="51545"/>
    <cellStyle name="Comma 6 5 2 7" xfId="51546"/>
    <cellStyle name="Comma 6 5 2 8" xfId="51547"/>
    <cellStyle name="Comma 6 5 2 9" xfId="51548"/>
    <cellStyle name="Comma 6 5 3" xfId="51549"/>
    <cellStyle name="Comma 6 5 3 2" xfId="51550"/>
    <cellStyle name="Comma 6 5 3 2 2" xfId="51551"/>
    <cellStyle name="Comma 6 5 3 3" xfId="51552"/>
    <cellStyle name="Comma 6 5 4" xfId="51553"/>
    <cellStyle name="Comma 6 5 4 2" xfId="51554"/>
    <cellStyle name="Comma 6 5 4 2 2" xfId="51555"/>
    <cellStyle name="Comma 6 5 4 3" xfId="51556"/>
    <cellStyle name="Comma 6 5 5" xfId="51557"/>
    <cellStyle name="Comma 6 5 5 2" xfId="51558"/>
    <cellStyle name="Comma 6 5 6" xfId="51559"/>
    <cellStyle name="Comma 6 5 7" xfId="51560"/>
    <cellStyle name="Comma 6 5 8" xfId="51561"/>
    <cellStyle name="Comma 6 5 9" xfId="51562"/>
    <cellStyle name="Comma 6 6" xfId="51563"/>
    <cellStyle name="Comma 6 6 10" xfId="51564"/>
    <cellStyle name="Comma 6 6 11" xfId="51565"/>
    <cellStyle name="Comma 6 6 12" xfId="51566"/>
    <cellStyle name="Comma 6 6 13" xfId="51567"/>
    <cellStyle name="Comma 6 6 14" xfId="51568"/>
    <cellStyle name="Comma 6 6 15" xfId="51569"/>
    <cellStyle name="Comma 6 6 16" xfId="51570"/>
    <cellStyle name="Comma 6 6 2" xfId="51571"/>
    <cellStyle name="Comma 6 6 2 10" xfId="51572"/>
    <cellStyle name="Comma 6 6 2 11" xfId="51573"/>
    <cellStyle name="Comma 6 6 2 12" xfId="51574"/>
    <cellStyle name="Comma 6 6 2 13" xfId="51575"/>
    <cellStyle name="Comma 6 6 2 14" xfId="51576"/>
    <cellStyle name="Comma 6 6 2 15" xfId="51577"/>
    <cellStyle name="Comma 6 6 2 2" xfId="51578"/>
    <cellStyle name="Comma 6 6 2 2 2" xfId="51579"/>
    <cellStyle name="Comma 6 6 2 2 2 2" xfId="51580"/>
    <cellStyle name="Comma 6 6 2 2 3" xfId="51581"/>
    <cellStyle name="Comma 6 6 2 3" xfId="51582"/>
    <cellStyle name="Comma 6 6 2 3 2" xfId="51583"/>
    <cellStyle name="Comma 6 6 2 3 2 2" xfId="51584"/>
    <cellStyle name="Comma 6 6 2 3 3" xfId="51585"/>
    <cellStyle name="Comma 6 6 2 4" xfId="51586"/>
    <cellStyle name="Comma 6 6 2 4 2" xfId="51587"/>
    <cellStyle name="Comma 6 6 2 5" xfId="51588"/>
    <cellStyle name="Comma 6 6 2 6" xfId="51589"/>
    <cellStyle name="Comma 6 6 2 7" xfId="51590"/>
    <cellStyle name="Comma 6 6 2 8" xfId="51591"/>
    <cellStyle name="Comma 6 6 2 9" xfId="51592"/>
    <cellStyle name="Comma 6 6 3" xfId="51593"/>
    <cellStyle name="Comma 6 6 3 2" xfId="51594"/>
    <cellStyle name="Comma 6 6 3 2 2" xfId="51595"/>
    <cellStyle name="Comma 6 6 3 3" xfId="51596"/>
    <cellStyle name="Comma 6 6 4" xfId="51597"/>
    <cellStyle name="Comma 6 6 4 2" xfId="51598"/>
    <cellStyle name="Comma 6 6 4 2 2" xfId="51599"/>
    <cellStyle name="Comma 6 6 4 3" xfId="51600"/>
    <cellStyle name="Comma 6 6 5" xfId="51601"/>
    <cellStyle name="Comma 6 6 5 2" xfId="51602"/>
    <cellStyle name="Comma 6 6 6" xfId="51603"/>
    <cellStyle name="Comma 6 6 7" xfId="51604"/>
    <cellStyle name="Comma 6 6 8" xfId="51605"/>
    <cellStyle name="Comma 6 6 9" xfId="51606"/>
    <cellStyle name="Comma 6 7" xfId="51607"/>
    <cellStyle name="Comma 6 7 10" xfId="51608"/>
    <cellStyle name="Comma 6 7 11" xfId="51609"/>
    <cellStyle name="Comma 6 7 12" xfId="51610"/>
    <cellStyle name="Comma 6 7 13" xfId="51611"/>
    <cellStyle name="Comma 6 7 14" xfId="51612"/>
    <cellStyle name="Comma 6 7 15" xfId="51613"/>
    <cellStyle name="Comma 6 7 16" xfId="51614"/>
    <cellStyle name="Comma 6 7 2" xfId="51615"/>
    <cellStyle name="Comma 6 7 2 10" xfId="51616"/>
    <cellStyle name="Comma 6 7 2 11" xfId="51617"/>
    <cellStyle name="Comma 6 7 2 12" xfId="51618"/>
    <cellStyle name="Comma 6 7 2 13" xfId="51619"/>
    <cellStyle name="Comma 6 7 2 14" xfId="51620"/>
    <cellStyle name="Comma 6 7 2 15" xfId="51621"/>
    <cellStyle name="Comma 6 7 2 2" xfId="51622"/>
    <cellStyle name="Comma 6 7 2 2 2" xfId="51623"/>
    <cellStyle name="Comma 6 7 2 2 2 2" xfId="51624"/>
    <cellStyle name="Comma 6 7 2 2 3" xfId="51625"/>
    <cellStyle name="Comma 6 7 2 3" xfId="51626"/>
    <cellStyle name="Comma 6 7 2 3 2" xfId="51627"/>
    <cellStyle name="Comma 6 7 2 3 2 2" xfId="51628"/>
    <cellStyle name="Comma 6 7 2 3 3" xfId="51629"/>
    <cellStyle name="Comma 6 7 2 4" xfId="51630"/>
    <cellStyle name="Comma 6 7 2 4 2" xfId="51631"/>
    <cellStyle name="Comma 6 7 2 5" xfId="51632"/>
    <cellStyle name="Comma 6 7 2 6" xfId="51633"/>
    <cellStyle name="Comma 6 7 2 7" xfId="51634"/>
    <cellStyle name="Comma 6 7 2 8" xfId="51635"/>
    <cellStyle name="Comma 6 7 2 9" xfId="51636"/>
    <cellStyle name="Comma 6 7 3" xfId="51637"/>
    <cellStyle name="Comma 6 7 3 2" xfId="51638"/>
    <cellStyle name="Comma 6 7 3 2 2" xfId="51639"/>
    <cellStyle name="Comma 6 7 3 3" xfId="51640"/>
    <cellStyle name="Comma 6 7 4" xfId="51641"/>
    <cellStyle name="Comma 6 7 4 2" xfId="51642"/>
    <cellStyle name="Comma 6 7 4 2 2" xfId="51643"/>
    <cellStyle name="Comma 6 7 4 3" xfId="51644"/>
    <cellStyle name="Comma 6 7 5" xfId="51645"/>
    <cellStyle name="Comma 6 7 5 2" xfId="51646"/>
    <cellStyle name="Comma 6 7 6" xfId="51647"/>
    <cellStyle name="Comma 6 7 7" xfId="51648"/>
    <cellStyle name="Comma 6 7 8" xfId="51649"/>
    <cellStyle name="Comma 6 7 9" xfId="51650"/>
    <cellStyle name="Comma 6 8" xfId="51651"/>
    <cellStyle name="Comma 6 8 10" xfId="51652"/>
    <cellStyle name="Comma 6 8 11" xfId="51653"/>
    <cellStyle name="Comma 6 8 12" xfId="51654"/>
    <cellStyle name="Comma 6 8 13" xfId="51655"/>
    <cellStyle name="Comma 6 8 14" xfId="51656"/>
    <cellStyle name="Comma 6 8 15" xfId="51657"/>
    <cellStyle name="Comma 6 8 2" xfId="51658"/>
    <cellStyle name="Comma 6 8 2 2" xfId="51659"/>
    <cellStyle name="Comma 6 8 2 2 2" xfId="51660"/>
    <cellStyle name="Comma 6 8 2 3" xfId="51661"/>
    <cellStyle name="Comma 6 8 3" xfId="51662"/>
    <cellStyle name="Comma 6 8 3 2" xfId="51663"/>
    <cellStyle name="Comma 6 8 3 2 2" xfId="51664"/>
    <cellStyle name="Comma 6 8 3 3" xfId="51665"/>
    <cellStyle name="Comma 6 8 4" xfId="51666"/>
    <cellStyle name="Comma 6 8 4 2" xfId="51667"/>
    <cellStyle name="Comma 6 8 5" xfId="51668"/>
    <cellStyle name="Comma 6 8 6" xfId="51669"/>
    <cellStyle name="Comma 6 8 7" xfId="51670"/>
    <cellStyle name="Comma 6 8 8" xfId="51671"/>
    <cellStyle name="Comma 6 8 9" xfId="51672"/>
    <cellStyle name="Comma 6 9" xfId="51673"/>
    <cellStyle name="Comma 6 9 2" xfId="51674"/>
    <cellStyle name="Comma 6 9 2 2" xfId="51675"/>
    <cellStyle name="Comma 6 9 3" xfId="51676"/>
    <cellStyle name="Comma 7" xfId="51677"/>
    <cellStyle name="Comma 7 2" xfId="51678"/>
    <cellStyle name="Comma 7 2 2" xfId="51679"/>
    <cellStyle name="Comma 7 2 2 2" xfId="51680"/>
    <cellStyle name="Comma 7 2 3" xfId="51681"/>
    <cellStyle name="Comma 7 2 3 2" xfId="51682"/>
    <cellStyle name="Comma 7 2 4" xfId="51683"/>
    <cellStyle name="Comma 7 3" xfId="51684"/>
    <cellStyle name="Comma 7 3 2" xfId="51685"/>
    <cellStyle name="Comma 7 4" xfId="51686"/>
    <cellStyle name="Comma 7 5" xfId="51687"/>
    <cellStyle name="Comma 8" xfId="51688"/>
    <cellStyle name="Comma 8 2" xfId="51689"/>
    <cellStyle name="Comma 9" xfId="51690"/>
    <cellStyle name="Comma 9 2" xfId="51691"/>
    <cellStyle name="Currency 10" xfId="51692"/>
    <cellStyle name="Currency 11" xfId="51693"/>
    <cellStyle name="Currency 12" xfId="51694"/>
    <cellStyle name="Currency 13" xfId="51695"/>
    <cellStyle name="Currency 14" xfId="51696"/>
    <cellStyle name="Currency 2" xfId="5"/>
    <cellStyle name="Currency 2 2" xfId="51697"/>
    <cellStyle name="Currency 2 2 2" xfId="51698"/>
    <cellStyle name="Currency 2 2 3" xfId="51699"/>
    <cellStyle name="Currency 2 2 4" xfId="51700"/>
    <cellStyle name="Currency 2 2 5" xfId="51701"/>
    <cellStyle name="Currency 2 2 6" xfId="51702"/>
    <cellStyle name="Currency 2 3" xfId="51703"/>
    <cellStyle name="Currency 2 4" xfId="51704"/>
    <cellStyle name="Currency 2 5" xfId="51705"/>
    <cellStyle name="Currency 2 6" xfId="51706"/>
    <cellStyle name="Currency 2 7" xfId="51707"/>
    <cellStyle name="Currency 3" xfId="51708"/>
    <cellStyle name="Currency 3 2" xfId="51709"/>
    <cellStyle name="Currency 3 3" xfId="51710"/>
    <cellStyle name="Currency 4" xfId="51711"/>
    <cellStyle name="Currency 5" xfId="51712"/>
    <cellStyle name="Currency 6" xfId="51713"/>
    <cellStyle name="Currency 7" xfId="51714"/>
    <cellStyle name="Currency 8" xfId="51715"/>
    <cellStyle name="Currency 9" xfId="51716"/>
    <cellStyle name="Euro" xfId="51717"/>
    <cellStyle name="Normal" xfId="0" builtinId="0"/>
    <cellStyle name="Normal 10" xfId="51718"/>
    <cellStyle name="Normal 10 10" xfId="51719"/>
    <cellStyle name="Normal 10 10 2" xfId="51720"/>
    <cellStyle name="Normal 10 10 2 2" xfId="51721"/>
    <cellStyle name="Normal 10 10 3" xfId="51722"/>
    <cellStyle name="Normal 10 11" xfId="51723"/>
    <cellStyle name="Normal 10 11 2" xfId="51724"/>
    <cellStyle name="Normal 10 12" xfId="51725"/>
    <cellStyle name="Normal 10 13" xfId="51726"/>
    <cellStyle name="Normal 10 14" xfId="51727"/>
    <cellStyle name="Normal 10 15" xfId="51728"/>
    <cellStyle name="Normal 10 16" xfId="51729"/>
    <cellStyle name="Normal 10 17" xfId="51730"/>
    <cellStyle name="Normal 10 18" xfId="51731"/>
    <cellStyle name="Normal 10 19" xfId="51732"/>
    <cellStyle name="Normal 10 2" xfId="51733"/>
    <cellStyle name="Normal 10 2 10" xfId="51734"/>
    <cellStyle name="Normal 10 2 11" xfId="51735"/>
    <cellStyle name="Normal 10 2 12" xfId="51736"/>
    <cellStyle name="Normal 10 2 13" xfId="51737"/>
    <cellStyle name="Normal 10 2 14" xfId="51738"/>
    <cellStyle name="Normal 10 2 15" xfId="51739"/>
    <cellStyle name="Normal 10 2 16" xfId="51740"/>
    <cellStyle name="Normal 10 2 2" xfId="51741"/>
    <cellStyle name="Normal 10 2 2 10" xfId="51742"/>
    <cellStyle name="Normal 10 2 2 11" xfId="51743"/>
    <cellStyle name="Normal 10 2 2 12" xfId="51744"/>
    <cellStyle name="Normal 10 2 2 13" xfId="51745"/>
    <cellStyle name="Normal 10 2 2 14" xfId="51746"/>
    <cellStyle name="Normal 10 2 2 15" xfId="51747"/>
    <cellStyle name="Normal 10 2 2 2" xfId="51748"/>
    <cellStyle name="Normal 10 2 2 2 2" xfId="51749"/>
    <cellStyle name="Normal 10 2 2 2 2 2" xfId="51750"/>
    <cellStyle name="Normal 10 2 2 2 3" xfId="51751"/>
    <cellStyle name="Normal 10 2 2 3" xfId="51752"/>
    <cellStyle name="Normal 10 2 2 3 2" xfId="51753"/>
    <cellStyle name="Normal 10 2 2 3 2 2" xfId="51754"/>
    <cellStyle name="Normal 10 2 2 3 3" xfId="51755"/>
    <cellStyle name="Normal 10 2 2 4" xfId="51756"/>
    <cellStyle name="Normal 10 2 2 4 2" xfId="51757"/>
    <cellStyle name="Normal 10 2 2 5" xfId="51758"/>
    <cellStyle name="Normal 10 2 2 6" xfId="51759"/>
    <cellStyle name="Normal 10 2 2 7" xfId="51760"/>
    <cellStyle name="Normal 10 2 2 8" xfId="51761"/>
    <cellStyle name="Normal 10 2 2 9" xfId="51762"/>
    <cellStyle name="Normal 10 2 2_PNF Disclosure Summary 063011" xfId="51763"/>
    <cellStyle name="Normal 10 2 3" xfId="51764"/>
    <cellStyle name="Normal 10 2 3 2" xfId="51765"/>
    <cellStyle name="Normal 10 2 3 2 2" xfId="51766"/>
    <cellStyle name="Normal 10 2 3 3" xfId="51767"/>
    <cellStyle name="Normal 10 2 4" xfId="51768"/>
    <cellStyle name="Normal 10 2 4 2" xfId="51769"/>
    <cellStyle name="Normal 10 2 4 2 2" xfId="51770"/>
    <cellStyle name="Normal 10 2 4 3" xfId="51771"/>
    <cellStyle name="Normal 10 2 5" xfId="51772"/>
    <cellStyle name="Normal 10 2 5 2" xfId="51773"/>
    <cellStyle name="Normal 10 2 6" xfId="51774"/>
    <cellStyle name="Normal 10 2 7" xfId="51775"/>
    <cellStyle name="Normal 10 2 8" xfId="51776"/>
    <cellStyle name="Normal 10 2 9" xfId="51777"/>
    <cellStyle name="Normal 10 2_PNF Disclosure Summary 063011" xfId="51778"/>
    <cellStyle name="Normal 10 20" xfId="51779"/>
    <cellStyle name="Normal 10 21" xfId="51780"/>
    <cellStyle name="Normal 10 22" xfId="51781"/>
    <cellStyle name="Normal 10 3" xfId="51782"/>
    <cellStyle name="Normal 10 3 10" xfId="51783"/>
    <cellStyle name="Normal 10 3 11" xfId="51784"/>
    <cellStyle name="Normal 10 3 12" xfId="51785"/>
    <cellStyle name="Normal 10 3 13" xfId="51786"/>
    <cellStyle name="Normal 10 3 14" xfId="51787"/>
    <cellStyle name="Normal 10 3 15" xfId="51788"/>
    <cellStyle name="Normal 10 3 16" xfId="51789"/>
    <cellStyle name="Normal 10 3 2" xfId="51790"/>
    <cellStyle name="Normal 10 3 2 10" xfId="51791"/>
    <cellStyle name="Normal 10 3 2 11" xfId="51792"/>
    <cellStyle name="Normal 10 3 2 12" xfId="51793"/>
    <cellStyle name="Normal 10 3 2 13" xfId="51794"/>
    <cellStyle name="Normal 10 3 2 14" xfId="51795"/>
    <cellStyle name="Normal 10 3 2 15" xfId="51796"/>
    <cellStyle name="Normal 10 3 2 2" xfId="51797"/>
    <cellStyle name="Normal 10 3 2 2 2" xfId="51798"/>
    <cellStyle name="Normal 10 3 2 2 2 2" xfId="51799"/>
    <cellStyle name="Normal 10 3 2 2 3" xfId="51800"/>
    <cellStyle name="Normal 10 3 2 3" xfId="51801"/>
    <cellStyle name="Normal 10 3 2 3 2" xfId="51802"/>
    <cellStyle name="Normal 10 3 2 3 2 2" xfId="51803"/>
    <cellStyle name="Normal 10 3 2 3 3" xfId="51804"/>
    <cellStyle name="Normal 10 3 2 4" xfId="51805"/>
    <cellStyle name="Normal 10 3 2 4 2" xfId="51806"/>
    <cellStyle name="Normal 10 3 2 5" xfId="51807"/>
    <cellStyle name="Normal 10 3 2 6" xfId="51808"/>
    <cellStyle name="Normal 10 3 2 7" xfId="51809"/>
    <cellStyle name="Normal 10 3 2 8" xfId="51810"/>
    <cellStyle name="Normal 10 3 2 9" xfId="51811"/>
    <cellStyle name="Normal 10 3 2_PNF Disclosure Summary 063011" xfId="51812"/>
    <cellStyle name="Normal 10 3 3" xfId="51813"/>
    <cellStyle name="Normal 10 3 3 2" xfId="51814"/>
    <cellStyle name="Normal 10 3 3 2 2" xfId="51815"/>
    <cellStyle name="Normal 10 3 3 3" xfId="51816"/>
    <cellStyle name="Normal 10 3 4" xfId="51817"/>
    <cellStyle name="Normal 10 3 4 2" xfId="51818"/>
    <cellStyle name="Normal 10 3 4 2 2" xfId="51819"/>
    <cellStyle name="Normal 10 3 4 3" xfId="51820"/>
    <cellStyle name="Normal 10 3 5" xfId="51821"/>
    <cellStyle name="Normal 10 3 5 2" xfId="51822"/>
    <cellStyle name="Normal 10 3 6" xfId="51823"/>
    <cellStyle name="Normal 10 3 7" xfId="51824"/>
    <cellStyle name="Normal 10 3 8" xfId="51825"/>
    <cellStyle name="Normal 10 3 9" xfId="51826"/>
    <cellStyle name="Normal 10 3_PNF Disclosure Summary 063011" xfId="51827"/>
    <cellStyle name="Normal 10 4" xfId="51828"/>
    <cellStyle name="Normal 10 4 10" xfId="51829"/>
    <cellStyle name="Normal 10 4 11" xfId="51830"/>
    <cellStyle name="Normal 10 4 12" xfId="51831"/>
    <cellStyle name="Normal 10 4 13" xfId="51832"/>
    <cellStyle name="Normal 10 4 14" xfId="51833"/>
    <cellStyle name="Normal 10 4 15" xfId="51834"/>
    <cellStyle name="Normal 10 4 16" xfId="51835"/>
    <cellStyle name="Normal 10 4 2" xfId="51836"/>
    <cellStyle name="Normal 10 4 2 10" xfId="51837"/>
    <cellStyle name="Normal 10 4 2 11" xfId="51838"/>
    <cellStyle name="Normal 10 4 2 12" xfId="51839"/>
    <cellStyle name="Normal 10 4 2 13" xfId="51840"/>
    <cellStyle name="Normal 10 4 2 14" xfId="51841"/>
    <cellStyle name="Normal 10 4 2 15" xfId="51842"/>
    <cellStyle name="Normal 10 4 2 2" xfId="51843"/>
    <cellStyle name="Normal 10 4 2 2 2" xfId="51844"/>
    <cellStyle name="Normal 10 4 2 2 2 2" xfId="51845"/>
    <cellStyle name="Normal 10 4 2 2 3" xfId="51846"/>
    <cellStyle name="Normal 10 4 2 3" xfId="51847"/>
    <cellStyle name="Normal 10 4 2 3 2" xfId="51848"/>
    <cellStyle name="Normal 10 4 2 3 2 2" xfId="51849"/>
    <cellStyle name="Normal 10 4 2 3 3" xfId="51850"/>
    <cellStyle name="Normal 10 4 2 4" xfId="51851"/>
    <cellStyle name="Normal 10 4 2 4 2" xfId="51852"/>
    <cellStyle name="Normal 10 4 2 5" xfId="51853"/>
    <cellStyle name="Normal 10 4 2 6" xfId="51854"/>
    <cellStyle name="Normal 10 4 2 7" xfId="51855"/>
    <cellStyle name="Normal 10 4 2 8" xfId="51856"/>
    <cellStyle name="Normal 10 4 2 9" xfId="51857"/>
    <cellStyle name="Normal 10 4 2_PNF Disclosure Summary 063011" xfId="51858"/>
    <cellStyle name="Normal 10 4 3" xfId="51859"/>
    <cellStyle name="Normal 10 4 3 2" xfId="51860"/>
    <cellStyle name="Normal 10 4 3 2 2" xfId="51861"/>
    <cellStyle name="Normal 10 4 3 3" xfId="51862"/>
    <cellStyle name="Normal 10 4 4" xfId="51863"/>
    <cellStyle name="Normal 10 4 4 2" xfId="51864"/>
    <cellStyle name="Normal 10 4 4 2 2" xfId="51865"/>
    <cellStyle name="Normal 10 4 4 3" xfId="51866"/>
    <cellStyle name="Normal 10 4 5" xfId="51867"/>
    <cellStyle name="Normal 10 4 5 2" xfId="51868"/>
    <cellStyle name="Normal 10 4 6" xfId="51869"/>
    <cellStyle name="Normal 10 4 7" xfId="51870"/>
    <cellStyle name="Normal 10 4 8" xfId="51871"/>
    <cellStyle name="Normal 10 4 9" xfId="51872"/>
    <cellStyle name="Normal 10 4_PNF Disclosure Summary 063011" xfId="51873"/>
    <cellStyle name="Normal 10 5" xfId="51874"/>
    <cellStyle name="Normal 10 5 10" xfId="51875"/>
    <cellStyle name="Normal 10 5 11" xfId="51876"/>
    <cellStyle name="Normal 10 5 12" xfId="51877"/>
    <cellStyle name="Normal 10 5 13" xfId="51878"/>
    <cellStyle name="Normal 10 5 14" xfId="51879"/>
    <cellStyle name="Normal 10 5 15" xfId="51880"/>
    <cellStyle name="Normal 10 5 16" xfId="51881"/>
    <cellStyle name="Normal 10 5 2" xfId="51882"/>
    <cellStyle name="Normal 10 5 2 10" xfId="51883"/>
    <cellStyle name="Normal 10 5 2 11" xfId="51884"/>
    <cellStyle name="Normal 10 5 2 12" xfId="51885"/>
    <cellStyle name="Normal 10 5 2 13" xfId="51886"/>
    <cellStyle name="Normal 10 5 2 14" xfId="51887"/>
    <cellStyle name="Normal 10 5 2 15" xfId="51888"/>
    <cellStyle name="Normal 10 5 2 2" xfId="51889"/>
    <cellStyle name="Normal 10 5 2 2 2" xfId="51890"/>
    <cellStyle name="Normal 10 5 2 2 2 2" xfId="51891"/>
    <cellStyle name="Normal 10 5 2 2 3" xfId="51892"/>
    <cellStyle name="Normal 10 5 2 3" xfId="51893"/>
    <cellStyle name="Normal 10 5 2 3 2" xfId="51894"/>
    <cellStyle name="Normal 10 5 2 3 2 2" xfId="51895"/>
    <cellStyle name="Normal 10 5 2 3 3" xfId="51896"/>
    <cellStyle name="Normal 10 5 2 4" xfId="51897"/>
    <cellStyle name="Normal 10 5 2 4 2" xfId="51898"/>
    <cellStyle name="Normal 10 5 2 5" xfId="51899"/>
    <cellStyle name="Normal 10 5 2 6" xfId="51900"/>
    <cellStyle name="Normal 10 5 2 7" xfId="51901"/>
    <cellStyle name="Normal 10 5 2 8" xfId="51902"/>
    <cellStyle name="Normal 10 5 2 9" xfId="51903"/>
    <cellStyle name="Normal 10 5 2_PNF Disclosure Summary 063011" xfId="51904"/>
    <cellStyle name="Normal 10 5 3" xfId="51905"/>
    <cellStyle name="Normal 10 5 3 2" xfId="51906"/>
    <cellStyle name="Normal 10 5 3 2 2" xfId="51907"/>
    <cellStyle name="Normal 10 5 3 3" xfId="51908"/>
    <cellStyle name="Normal 10 5 4" xfId="51909"/>
    <cellStyle name="Normal 10 5 4 2" xfId="51910"/>
    <cellStyle name="Normal 10 5 4 2 2" xfId="51911"/>
    <cellStyle name="Normal 10 5 4 3" xfId="51912"/>
    <cellStyle name="Normal 10 5 5" xfId="51913"/>
    <cellStyle name="Normal 10 5 5 2" xfId="51914"/>
    <cellStyle name="Normal 10 5 6" xfId="51915"/>
    <cellStyle name="Normal 10 5 7" xfId="51916"/>
    <cellStyle name="Normal 10 5 8" xfId="51917"/>
    <cellStyle name="Normal 10 5 9" xfId="51918"/>
    <cellStyle name="Normal 10 5_PNF Disclosure Summary 063011" xfId="51919"/>
    <cellStyle name="Normal 10 6" xfId="51920"/>
    <cellStyle name="Normal 10 6 10" xfId="51921"/>
    <cellStyle name="Normal 10 6 11" xfId="51922"/>
    <cellStyle name="Normal 10 6 12" xfId="51923"/>
    <cellStyle name="Normal 10 6 13" xfId="51924"/>
    <cellStyle name="Normal 10 6 14" xfId="51925"/>
    <cellStyle name="Normal 10 6 15" xfId="51926"/>
    <cellStyle name="Normal 10 6 16" xfId="51927"/>
    <cellStyle name="Normal 10 6 2" xfId="51928"/>
    <cellStyle name="Normal 10 6 2 10" xfId="51929"/>
    <cellStyle name="Normal 10 6 2 11" xfId="51930"/>
    <cellStyle name="Normal 10 6 2 12" xfId="51931"/>
    <cellStyle name="Normal 10 6 2 13" xfId="51932"/>
    <cellStyle name="Normal 10 6 2 14" xfId="51933"/>
    <cellStyle name="Normal 10 6 2 15" xfId="51934"/>
    <cellStyle name="Normal 10 6 2 2" xfId="51935"/>
    <cellStyle name="Normal 10 6 2 2 2" xfId="51936"/>
    <cellStyle name="Normal 10 6 2 2 2 2" xfId="51937"/>
    <cellStyle name="Normal 10 6 2 2 3" xfId="51938"/>
    <cellStyle name="Normal 10 6 2 3" xfId="51939"/>
    <cellStyle name="Normal 10 6 2 3 2" xfId="51940"/>
    <cellStyle name="Normal 10 6 2 3 2 2" xfId="51941"/>
    <cellStyle name="Normal 10 6 2 3 3" xfId="51942"/>
    <cellStyle name="Normal 10 6 2 4" xfId="51943"/>
    <cellStyle name="Normal 10 6 2 4 2" xfId="51944"/>
    <cellStyle name="Normal 10 6 2 5" xfId="51945"/>
    <cellStyle name="Normal 10 6 2 6" xfId="51946"/>
    <cellStyle name="Normal 10 6 2 7" xfId="51947"/>
    <cellStyle name="Normal 10 6 2 8" xfId="51948"/>
    <cellStyle name="Normal 10 6 2 9" xfId="51949"/>
    <cellStyle name="Normal 10 6 2_PNF Disclosure Summary 063011" xfId="51950"/>
    <cellStyle name="Normal 10 6 3" xfId="51951"/>
    <cellStyle name="Normal 10 6 3 2" xfId="51952"/>
    <cellStyle name="Normal 10 6 3 2 2" xfId="51953"/>
    <cellStyle name="Normal 10 6 3 3" xfId="51954"/>
    <cellStyle name="Normal 10 6 4" xfId="51955"/>
    <cellStyle name="Normal 10 6 4 2" xfId="51956"/>
    <cellStyle name="Normal 10 6 4 2 2" xfId="51957"/>
    <cellStyle name="Normal 10 6 4 3" xfId="51958"/>
    <cellStyle name="Normal 10 6 5" xfId="51959"/>
    <cellStyle name="Normal 10 6 5 2" xfId="51960"/>
    <cellStyle name="Normal 10 6 6" xfId="51961"/>
    <cellStyle name="Normal 10 6 7" xfId="51962"/>
    <cellStyle name="Normal 10 6 8" xfId="51963"/>
    <cellStyle name="Normal 10 6 9" xfId="51964"/>
    <cellStyle name="Normal 10 6_PNF Disclosure Summary 063011" xfId="51965"/>
    <cellStyle name="Normal 10 7" xfId="51966"/>
    <cellStyle name="Normal 10 7 10" xfId="51967"/>
    <cellStyle name="Normal 10 7 11" xfId="51968"/>
    <cellStyle name="Normal 10 7 12" xfId="51969"/>
    <cellStyle name="Normal 10 7 13" xfId="51970"/>
    <cellStyle name="Normal 10 7 14" xfId="51971"/>
    <cellStyle name="Normal 10 7 15" xfId="51972"/>
    <cellStyle name="Normal 10 7 16" xfId="51973"/>
    <cellStyle name="Normal 10 7 2" xfId="51974"/>
    <cellStyle name="Normal 10 7 2 10" xfId="51975"/>
    <cellStyle name="Normal 10 7 2 11" xfId="51976"/>
    <cellStyle name="Normal 10 7 2 12" xfId="51977"/>
    <cellStyle name="Normal 10 7 2 13" xfId="51978"/>
    <cellStyle name="Normal 10 7 2 14" xfId="51979"/>
    <cellStyle name="Normal 10 7 2 15" xfId="51980"/>
    <cellStyle name="Normal 10 7 2 2" xfId="51981"/>
    <cellStyle name="Normal 10 7 2 2 2" xfId="51982"/>
    <cellStyle name="Normal 10 7 2 2 2 2" xfId="51983"/>
    <cellStyle name="Normal 10 7 2 2 3" xfId="51984"/>
    <cellStyle name="Normal 10 7 2 3" xfId="51985"/>
    <cellStyle name="Normal 10 7 2 3 2" xfId="51986"/>
    <cellStyle name="Normal 10 7 2 3 2 2" xfId="51987"/>
    <cellStyle name="Normal 10 7 2 3 3" xfId="51988"/>
    <cellStyle name="Normal 10 7 2 4" xfId="51989"/>
    <cellStyle name="Normal 10 7 2 4 2" xfId="51990"/>
    <cellStyle name="Normal 10 7 2 5" xfId="51991"/>
    <cellStyle name="Normal 10 7 2 6" xfId="51992"/>
    <cellStyle name="Normal 10 7 2 7" xfId="51993"/>
    <cellStyle name="Normal 10 7 2 8" xfId="51994"/>
    <cellStyle name="Normal 10 7 2 9" xfId="51995"/>
    <cellStyle name="Normal 10 7 2_PNF Disclosure Summary 063011" xfId="51996"/>
    <cellStyle name="Normal 10 7 3" xfId="51997"/>
    <cellStyle name="Normal 10 7 3 2" xfId="51998"/>
    <cellStyle name="Normal 10 7 3 2 2" xfId="51999"/>
    <cellStyle name="Normal 10 7 3 3" xfId="52000"/>
    <cellStyle name="Normal 10 7 4" xfId="52001"/>
    <cellStyle name="Normal 10 7 4 2" xfId="52002"/>
    <cellStyle name="Normal 10 7 4 2 2" xfId="52003"/>
    <cellStyle name="Normal 10 7 4 3" xfId="52004"/>
    <cellStyle name="Normal 10 7 5" xfId="52005"/>
    <cellStyle name="Normal 10 7 5 2" xfId="52006"/>
    <cellStyle name="Normal 10 7 6" xfId="52007"/>
    <cellStyle name="Normal 10 7 7" xfId="52008"/>
    <cellStyle name="Normal 10 7 8" xfId="52009"/>
    <cellStyle name="Normal 10 7 9" xfId="52010"/>
    <cellStyle name="Normal 10 7_PNF Disclosure Summary 063011" xfId="52011"/>
    <cellStyle name="Normal 10 8" xfId="52012"/>
    <cellStyle name="Normal 10 8 10" xfId="52013"/>
    <cellStyle name="Normal 10 8 11" xfId="52014"/>
    <cellStyle name="Normal 10 8 12" xfId="52015"/>
    <cellStyle name="Normal 10 8 13" xfId="52016"/>
    <cellStyle name="Normal 10 8 14" xfId="52017"/>
    <cellStyle name="Normal 10 8 15" xfId="52018"/>
    <cellStyle name="Normal 10 8 2" xfId="52019"/>
    <cellStyle name="Normal 10 8 2 2" xfId="52020"/>
    <cellStyle name="Normal 10 8 2 2 2" xfId="52021"/>
    <cellStyle name="Normal 10 8 2 3" xfId="52022"/>
    <cellStyle name="Normal 10 8 3" xfId="52023"/>
    <cellStyle name="Normal 10 8 3 2" xfId="52024"/>
    <cellStyle name="Normal 10 8 3 2 2" xfId="52025"/>
    <cellStyle name="Normal 10 8 3 3" xfId="52026"/>
    <cellStyle name="Normal 10 8 4" xfId="52027"/>
    <cellStyle name="Normal 10 8 4 2" xfId="52028"/>
    <cellStyle name="Normal 10 8 5" xfId="52029"/>
    <cellStyle name="Normal 10 8 6" xfId="52030"/>
    <cellStyle name="Normal 10 8 7" xfId="52031"/>
    <cellStyle name="Normal 10 8 8" xfId="52032"/>
    <cellStyle name="Normal 10 8 9" xfId="52033"/>
    <cellStyle name="Normal 10 8_PNF Disclosure Summary 063011" xfId="52034"/>
    <cellStyle name="Normal 10 9" xfId="52035"/>
    <cellStyle name="Normal 10 9 2" xfId="52036"/>
    <cellStyle name="Normal 10 9 2 2" xfId="52037"/>
    <cellStyle name="Normal 10 9 3" xfId="52038"/>
    <cellStyle name="Normal 10_PNF Disclosure Summary 063011" xfId="52039"/>
    <cellStyle name="Normal 11" xfId="52040"/>
    <cellStyle name="Normal 11 2" xfId="52041"/>
    <cellStyle name="Normal 11 3" xfId="52042"/>
    <cellStyle name="Normal 11 4" xfId="52043"/>
    <cellStyle name="Normal 12" xfId="52044"/>
    <cellStyle name="Normal 12 2" xfId="52045"/>
    <cellStyle name="Normal 12 2 2" xfId="52046"/>
    <cellStyle name="Normal 12 2 3" xfId="52047"/>
    <cellStyle name="Normal 12 3" xfId="52048"/>
    <cellStyle name="Normal 12 4" xfId="52049"/>
    <cellStyle name="Normal 12_PNF Disclosure Summary 063011" xfId="52050"/>
    <cellStyle name="Normal 13" xfId="52051"/>
    <cellStyle name="Normal 13 10" xfId="52052"/>
    <cellStyle name="Normal 13 11" xfId="52053"/>
    <cellStyle name="Normal 13 12" xfId="52054"/>
    <cellStyle name="Normal 13 13" xfId="52055"/>
    <cellStyle name="Normal 13 14" xfId="52056"/>
    <cellStyle name="Normal 13 15" xfId="52057"/>
    <cellStyle name="Normal 13 16" xfId="52058"/>
    <cellStyle name="Normal 13 2" xfId="52059"/>
    <cellStyle name="Normal 13 2 10" xfId="52060"/>
    <cellStyle name="Normal 13 2 11" xfId="52061"/>
    <cellStyle name="Normal 13 2 12" xfId="52062"/>
    <cellStyle name="Normal 13 2 13" xfId="52063"/>
    <cellStyle name="Normal 13 2 14" xfId="52064"/>
    <cellStyle name="Normal 13 2 15" xfId="52065"/>
    <cellStyle name="Normal 13 2 2" xfId="52066"/>
    <cellStyle name="Normal 13 2 2 2" xfId="52067"/>
    <cellStyle name="Normal 13 2 2 2 2" xfId="52068"/>
    <cellStyle name="Normal 13 2 2 3" xfId="52069"/>
    <cellStyle name="Normal 13 2 3" xfId="52070"/>
    <cellStyle name="Normal 13 2 3 2" xfId="52071"/>
    <cellStyle name="Normal 13 2 3 2 2" xfId="52072"/>
    <cellStyle name="Normal 13 2 3 3" xfId="52073"/>
    <cellStyle name="Normal 13 2 4" xfId="52074"/>
    <cellStyle name="Normal 13 2 4 2" xfId="52075"/>
    <cellStyle name="Normal 13 2 5" xfId="52076"/>
    <cellStyle name="Normal 13 2 6" xfId="52077"/>
    <cellStyle name="Normal 13 2 7" xfId="52078"/>
    <cellStyle name="Normal 13 2 8" xfId="52079"/>
    <cellStyle name="Normal 13 2 9" xfId="52080"/>
    <cellStyle name="Normal 13 2_PNF Disclosure Summary 063011" xfId="52081"/>
    <cellStyle name="Normal 13 3" xfId="52082"/>
    <cellStyle name="Normal 13 3 2" xfId="52083"/>
    <cellStyle name="Normal 13 3 2 2" xfId="52084"/>
    <cellStyle name="Normal 13 3 3" xfId="52085"/>
    <cellStyle name="Normal 13 4" xfId="52086"/>
    <cellStyle name="Normal 13 4 2" xfId="52087"/>
    <cellStyle name="Normal 13 4 2 2" xfId="52088"/>
    <cellStyle name="Normal 13 4 3" xfId="52089"/>
    <cellStyle name="Normal 13 5" xfId="52090"/>
    <cellStyle name="Normal 13 5 2" xfId="52091"/>
    <cellStyle name="Normal 13 6" xfId="52092"/>
    <cellStyle name="Normal 13 7" xfId="52093"/>
    <cellStyle name="Normal 13 8" xfId="52094"/>
    <cellStyle name="Normal 13 9" xfId="52095"/>
    <cellStyle name="Normal 13_PNF Disclosure Summary 063011" xfId="52096"/>
    <cellStyle name="Normal 14" xfId="52097"/>
    <cellStyle name="Normal 14 10" xfId="52098"/>
    <cellStyle name="Normal 14 11" xfId="52099"/>
    <cellStyle name="Normal 14 12" xfId="52100"/>
    <cellStyle name="Normal 14 13" xfId="52101"/>
    <cellStyle name="Normal 14 14" xfId="52102"/>
    <cellStyle name="Normal 14 15" xfId="52103"/>
    <cellStyle name="Normal 14 16" xfId="52104"/>
    <cellStyle name="Normal 14 2" xfId="52105"/>
    <cellStyle name="Normal 14 2 10" xfId="52106"/>
    <cellStyle name="Normal 14 2 11" xfId="52107"/>
    <cellStyle name="Normal 14 2 12" xfId="52108"/>
    <cellStyle name="Normal 14 2 13" xfId="52109"/>
    <cellStyle name="Normal 14 2 14" xfId="52110"/>
    <cellStyle name="Normal 14 2 15" xfId="52111"/>
    <cellStyle name="Normal 14 2 2" xfId="52112"/>
    <cellStyle name="Normal 14 2 2 2" xfId="52113"/>
    <cellStyle name="Normal 14 2 2 2 2" xfId="52114"/>
    <cellStyle name="Normal 14 2 2 3" xfId="52115"/>
    <cellStyle name="Normal 14 2 3" xfId="52116"/>
    <cellStyle name="Normal 14 2 3 2" xfId="52117"/>
    <cellStyle name="Normal 14 2 3 2 2" xfId="52118"/>
    <cellStyle name="Normal 14 2 3 3" xfId="52119"/>
    <cellStyle name="Normal 14 2 4" xfId="52120"/>
    <cellStyle name="Normal 14 2 4 2" xfId="52121"/>
    <cellStyle name="Normal 14 2 5" xfId="52122"/>
    <cellStyle name="Normal 14 2 6" xfId="52123"/>
    <cellStyle name="Normal 14 2 7" xfId="52124"/>
    <cellStyle name="Normal 14 2 8" xfId="52125"/>
    <cellStyle name="Normal 14 2 9" xfId="52126"/>
    <cellStyle name="Normal 14 2_PNF Disclosure Summary 063011" xfId="52127"/>
    <cellStyle name="Normal 14 3" xfId="52128"/>
    <cellStyle name="Normal 14 3 2" xfId="52129"/>
    <cellStyle name="Normal 14 3 2 2" xfId="52130"/>
    <cellStyle name="Normal 14 3 3" xfId="52131"/>
    <cellStyle name="Normal 14 4" xfId="52132"/>
    <cellStyle name="Normal 14 4 2" xfId="52133"/>
    <cellStyle name="Normal 14 4 2 2" xfId="52134"/>
    <cellStyle name="Normal 14 4 3" xfId="52135"/>
    <cellStyle name="Normal 14 5" xfId="52136"/>
    <cellStyle name="Normal 14 5 2" xfId="52137"/>
    <cellStyle name="Normal 14 6" xfId="52138"/>
    <cellStyle name="Normal 14 7" xfId="52139"/>
    <cellStyle name="Normal 14 8" xfId="52140"/>
    <cellStyle name="Normal 14 9" xfId="52141"/>
    <cellStyle name="Normal 14_PNF Disclosure Summary 063011" xfId="52142"/>
    <cellStyle name="Normal 15" xfId="52143"/>
    <cellStyle name="Normal 15 10" xfId="52144"/>
    <cellStyle name="Normal 15 11" xfId="52145"/>
    <cellStyle name="Normal 15 12" xfId="52146"/>
    <cellStyle name="Normal 15 13" xfId="52147"/>
    <cellStyle name="Normal 15 14" xfId="52148"/>
    <cellStyle name="Normal 15 15" xfId="52149"/>
    <cellStyle name="Normal 15 16" xfId="52150"/>
    <cellStyle name="Normal 15 2" xfId="52151"/>
    <cellStyle name="Normal 15 2 10" xfId="52152"/>
    <cellStyle name="Normal 15 2 11" xfId="52153"/>
    <cellStyle name="Normal 15 2 12" xfId="52154"/>
    <cellStyle name="Normal 15 2 13" xfId="52155"/>
    <cellStyle name="Normal 15 2 14" xfId="52156"/>
    <cellStyle name="Normal 15 2 15" xfId="52157"/>
    <cellStyle name="Normal 15 2 2" xfId="52158"/>
    <cellStyle name="Normal 15 2 2 2" xfId="52159"/>
    <cellStyle name="Normal 15 2 2 2 2" xfId="52160"/>
    <cellStyle name="Normal 15 2 2 3" xfId="52161"/>
    <cellStyle name="Normal 15 2 3" xfId="52162"/>
    <cellStyle name="Normal 15 2 3 2" xfId="52163"/>
    <cellStyle name="Normal 15 2 3 2 2" xfId="52164"/>
    <cellStyle name="Normal 15 2 3 3" xfId="52165"/>
    <cellStyle name="Normal 15 2 4" xfId="52166"/>
    <cellStyle name="Normal 15 2 4 2" xfId="52167"/>
    <cellStyle name="Normal 15 2 5" xfId="52168"/>
    <cellStyle name="Normal 15 2 6" xfId="52169"/>
    <cellStyle name="Normal 15 2 7" xfId="52170"/>
    <cellStyle name="Normal 15 2 8" xfId="52171"/>
    <cellStyle name="Normal 15 2 9" xfId="52172"/>
    <cellStyle name="Normal 15 2_PNF Disclosure Summary 063011" xfId="52173"/>
    <cellStyle name="Normal 15 3" xfId="52174"/>
    <cellStyle name="Normal 15 3 2" xfId="52175"/>
    <cellStyle name="Normal 15 3 2 2" xfId="52176"/>
    <cellStyle name="Normal 15 3 3" xfId="52177"/>
    <cellStyle name="Normal 15 4" xfId="52178"/>
    <cellStyle name="Normal 15 4 2" xfId="52179"/>
    <cellStyle name="Normal 15 4 2 2" xfId="52180"/>
    <cellStyle name="Normal 15 4 3" xfId="52181"/>
    <cellStyle name="Normal 15 5" xfId="52182"/>
    <cellStyle name="Normal 15 5 2" xfId="52183"/>
    <cellStyle name="Normal 15 6" xfId="52184"/>
    <cellStyle name="Normal 15 7" xfId="52185"/>
    <cellStyle name="Normal 15 8" xfId="52186"/>
    <cellStyle name="Normal 15 9" xfId="52187"/>
    <cellStyle name="Normal 15_PNF Disclosure Summary 063011" xfId="52188"/>
    <cellStyle name="Normal 16" xfId="52189"/>
    <cellStyle name="Normal 16 2" xfId="52190"/>
    <cellStyle name="Normal 16 2 2" xfId="52191"/>
    <cellStyle name="Normal 16 2 2 2" xfId="52192"/>
    <cellStyle name="Normal 16 2 3" xfId="52193"/>
    <cellStyle name="Normal 16 2 3 2" xfId="52194"/>
    <cellStyle name="Normal 16 2 4" xfId="52195"/>
    <cellStyle name="Normal 16 3" xfId="52196"/>
    <cellStyle name="Normal 16 3 2" xfId="52197"/>
    <cellStyle name="Normal 16 4" xfId="52198"/>
    <cellStyle name="Normal 16 5" xfId="52199"/>
    <cellStyle name="Normal 17" xfId="52200"/>
    <cellStyle name="Normal 17 2" xfId="52201"/>
    <cellStyle name="Normal 17 2 2" xfId="52202"/>
    <cellStyle name="Normal 17 3" xfId="52203"/>
    <cellStyle name="Normal 17 4" xfId="52204"/>
    <cellStyle name="Normal 17 5" xfId="52205"/>
    <cellStyle name="Normal 18" xfId="52206"/>
    <cellStyle name="Normal 19" xfId="52207"/>
    <cellStyle name="Normal 2" xfId="52208"/>
    <cellStyle name="Normal 2 10" xfId="52209"/>
    <cellStyle name="Normal 2 10 2" xfId="52210"/>
    <cellStyle name="Normal 2 11" xfId="52211"/>
    <cellStyle name="Normal 2 12" xfId="52212"/>
    <cellStyle name="Normal 2 13" xfId="52213"/>
    <cellStyle name="Normal 2 14" xfId="52214"/>
    <cellStyle name="Normal 2 15" xfId="52215"/>
    <cellStyle name="Normal 2 16" xfId="52216"/>
    <cellStyle name="Normal 2 17" xfId="52217"/>
    <cellStyle name="Normal 2 18" xfId="52218"/>
    <cellStyle name="Normal 2 19" xfId="52219"/>
    <cellStyle name="Normal 2 2" xfId="52220"/>
    <cellStyle name="Normal 2 2 10" xfId="52221"/>
    <cellStyle name="Normal 2 2 11" xfId="52222"/>
    <cellStyle name="Normal 2 2 12" xfId="52223"/>
    <cellStyle name="Normal 2 2 13" xfId="52224"/>
    <cellStyle name="Normal 2 2 14" xfId="52225"/>
    <cellStyle name="Normal 2 2 15" xfId="52226"/>
    <cellStyle name="Normal 2 2 16" xfId="52227"/>
    <cellStyle name="Normal 2 2 16 10" xfId="52228"/>
    <cellStyle name="Normal 2 2 16 11" xfId="52229"/>
    <cellStyle name="Normal 2 2 16 12" xfId="52230"/>
    <cellStyle name="Normal 2 2 16 13" xfId="52231"/>
    <cellStyle name="Normal 2 2 16 14" xfId="52232"/>
    <cellStyle name="Normal 2 2 16 15" xfId="52233"/>
    <cellStyle name="Normal 2 2 16 2" xfId="52234"/>
    <cellStyle name="Normal 2 2 16 2 2" xfId="52235"/>
    <cellStyle name="Normal 2 2 16 2 2 2" xfId="52236"/>
    <cellStyle name="Normal 2 2 16 2 3" xfId="52237"/>
    <cellStyle name="Normal 2 2 16 3" xfId="52238"/>
    <cellStyle name="Normal 2 2 16 3 2" xfId="52239"/>
    <cellStyle name="Normal 2 2 16 3 2 2" xfId="52240"/>
    <cellStyle name="Normal 2 2 16 3 3" xfId="52241"/>
    <cellStyle name="Normal 2 2 16 4" xfId="52242"/>
    <cellStyle name="Normal 2 2 16 4 2" xfId="52243"/>
    <cellStyle name="Normal 2 2 16 5" xfId="52244"/>
    <cellStyle name="Normal 2 2 16 6" xfId="52245"/>
    <cellStyle name="Normal 2 2 16 7" xfId="52246"/>
    <cellStyle name="Normal 2 2 16 8" xfId="52247"/>
    <cellStyle name="Normal 2 2 16 9" xfId="52248"/>
    <cellStyle name="Normal 2 2 16_PNF Disclosure Summary 063011" xfId="52249"/>
    <cellStyle name="Normal 2 2 17" xfId="52250"/>
    <cellStyle name="Normal 2 2 17 2" xfId="52251"/>
    <cellStyle name="Normal 2 2 17 3" xfId="52252"/>
    <cellStyle name="Normal 2 2 17 3 2" xfId="52253"/>
    <cellStyle name="Normal 2 2 17 4" xfId="52254"/>
    <cellStyle name="Normal 2 2 17_PNF Disclosure Summary 063011" xfId="52255"/>
    <cellStyle name="Normal 2 2 18" xfId="52256"/>
    <cellStyle name="Normal 2 2 18 2" xfId="52257"/>
    <cellStyle name="Normal 2 2 18 2 2" xfId="52258"/>
    <cellStyle name="Normal 2 2 18 3" xfId="52259"/>
    <cellStyle name="Normal 2 2 19" xfId="52260"/>
    <cellStyle name="Normal 2 2 19 2" xfId="52261"/>
    <cellStyle name="Normal 2 2 2" xfId="52262"/>
    <cellStyle name="Normal 2 2 2 2" xfId="52263"/>
    <cellStyle name="Normal 2 2 2 2 2" xfId="52264"/>
    <cellStyle name="Normal 2 2 2 2 3" xfId="52265"/>
    <cellStyle name="Normal 2 2 2 3" xfId="52266"/>
    <cellStyle name="Normal 2 2 2 4" xfId="52267"/>
    <cellStyle name="Normal 2 2 2 5" xfId="52268"/>
    <cellStyle name="Normal 2 2 2 5 2" xfId="52269"/>
    <cellStyle name="Normal 2 2 20" xfId="52270"/>
    <cellStyle name="Normal 2 2 21" xfId="52271"/>
    <cellStyle name="Normal 2 2 22" xfId="52272"/>
    <cellStyle name="Normal 2 2 23" xfId="52273"/>
    <cellStyle name="Normal 2 2 24" xfId="52274"/>
    <cellStyle name="Normal 2 2 25" xfId="52275"/>
    <cellStyle name="Normal 2 2 26" xfId="52276"/>
    <cellStyle name="Normal 2 2 27" xfId="52277"/>
    <cellStyle name="Normal 2 2 28" xfId="52278"/>
    <cellStyle name="Normal 2 2 29" xfId="52279"/>
    <cellStyle name="Normal 2 2 3" xfId="52280"/>
    <cellStyle name="Normal 2 2 3 2" xfId="52281"/>
    <cellStyle name="Normal 2 2 3 3" xfId="52282"/>
    <cellStyle name="Normal 2 2 3 4" xfId="52283"/>
    <cellStyle name="Normal 2 2 3 4 2" xfId="52284"/>
    <cellStyle name="Normal 2 2 30" xfId="52285"/>
    <cellStyle name="Normal 2 2 4" xfId="52286"/>
    <cellStyle name="Normal 2 2 4 2" xfId="52287"/>
    <cellStyle name="Normal 2 2 4 3" xfId="52288"/>
    <cellStyle name="Normal 2 2 5" xfId="52289"/>
    <cellStyle name="Normal 2 2 5 2" xfId="52290"/>
    <cellStyle name="Normal 2 2 6" xfId="52291"/>
    <cellStyle name="Normal 2 2 7" xfId="52292"/>
    <cellStyle name="Normal 2 2 8" xfId="52293"/>
    <cellStyle name="Normal 2 2 9" xfId="52294"/>
    <cellStyle name="Normal 2 2_PNF Disclosure Summary 063011" xfId="52295"/>
    <cellStyle name="Normal 2 20" xfId="52296"/>
    <cellStyle name="Normal 2 21" xfId="52297"/>
    <cellStyle name="Normal 2 22" xfId="52298"/>
    <cellStyle name="Normal 2 22 10" xfId="52299"/>
    <cellStyle name="Normal 2 22 11" xfId="52300"/>
    <cellStyle name="Normal 2 22 12" xfId="52301"/>
    <cellStyle name="Normal 2 22 13" xfId="52302"/>
    <cellStyle name="Normal 2 22 14" xfId="52303"/>
    <cellStyle name="Normal 2 22 15" xfId="52304"/>
    <cellStyle name="Normal 2 22 2" xfId="52305"/>
    <cellStyle name="Normal 2 22 2 2" xfId="52306"/>
    <cellStyle name="Normal 2 22 2 2 2" xfId="52307"/>
    <cellStyle name="Normal 2 22 2 3" xfId="52308"/>
    <cellStyle name="Normal 2 22 3" xfId="52309"/>
    <cellStyle name="Normal 2 22 3 2" xfId="52310"/>
    <cellStyle name="Normal 2 22 3 2 2" xfId="52311"/>
    <cellStyle name="Normal 2 22 3 3" xfId="52312"/>
    <cellStyle name="Normal 2 22 4" xfId="52313"/>
    <cellStyle name="Normal 2 22 4 2" xfId="52314"/>
    <cellStyle name="Normal 2 22 5" xfId="52315"/>
    <cellStyle name="Normal 2 22 6" xfId="52316"/>
    <cellStyle name="Normal 2 22 7" xfId="52317"/>
    <cellStyle name="Normal 2 22 8" xfId="52318"/>
    <cellStyle name="Normal 2 22 9" xfId="52319"/>
    <cellStyle name="Normal 2 22_PNF Disclosure Summary 063011" xfId="52320"/>
    <cellStyle name="Normal 2 23" xfId="52321"/>
    <cellStyle name="Normal 2 23 2" xfId="52322"/>
    <cellStyle name="Normal 2 23 3" xfId="52323"/>
    <cellStyle name="Normal 2 23 3 2" xfId="52324"/>
    <cellStyle name="Normal 2 23 4" xfId="52325"/>
    <cellStyle name="Normal 2 23_PNF Disclosure Summary 063011" xfId="52326"/>
    <cellStyle name="Normal 2 24" xfId="52327"/>
    <cellStyle name="Normal 2 24 2" xfId="52328"/>
    <cellStyle name="Normal 2 24 2 2" xfId="52329"/>
    <cellStyle name="Normal 2 24 3" xfId="52330"/>
    <cellStyle name="Normal 2 24 4" xfId="52331"/>
    <cellStyle name="Normal 2 25" xfId="52332"/>
    <cellStyle name="Normal 2 25 2" xfId="52333"/>
    <cellStyle name="Normal 2 26" xfId="52334"/>
    <cellStyle name="Normal 2 27" xfId="52335"/>
    <cellStyle name="Normal 2 28" xfId="52336"/>
    <cellStyle name="Normal 2 29" xfId="52337"/>
    <cellStyle name="Normal 2 3" xfId="52338"/>
    <cellStyle name="Normal 2 3 10" xfId="52339"/>
    <cellStyle name="Normal 2 3 11" xfId="52340"/>
    <cellStyle name="Normal 2 3 12" xfId="52341"/>
    <cellStyle name="Normal 2 3 13" xfId="52342"/>
    <cellStyle name="Normal 2 3 14" xfId="52343"/>
    <cellStyle name="Normal 2 3 15" xfId="52344"/>
    <cellStyle name="Normal 2 3 16" xfId="52345"/>
    <cellStyle name="Normal 2 3 2" xfId="52346"/>
    <cellStyle name="Normal 2 3 2 10" xfId="52347"/>
    <cellStyle name="Normal 2 3 2 11" xfId="52348"/>
    <cellStyle name="Normal 2 3 2 12" xfId="52349"/>
    <cellStyle name="Normal 2 3 2 13" xfId="52350"/>
    <cellStyle name="Normal 2 3 2 14" xfId="52351"/>
    <cellStyle name="Normal 2 3 2 15" xfId="52352"/>
    <cellStyle name="Normal 2 3 2 2" xfId="52353"/>
    <cellStyle name="Normal 2 3 2 2 2" xfId="52354"/>
    <cellStyle name="Normal 2 3 2 2 2 2" xfId="52355"/>
    <cellStyle name="Normal 2 3 2 2 3" xfId="52356"/>
    <cellStyle name="Normal 2 3 2 3" xfId="52357"/>
    <cellStyle name="Normal 2 3 2 3 2" xfId="52358"/>
    <cellStyle name="Normal 2 3 2 3 2 2" xfId="52359"/>
    <cellStyle name="Normal 2 3 2 3 3" xfId="52360"/>
    <cellStyle name="Normal 2 3 2 4" xfId="52361"/>
    <cellStyle name="Normal 2 3 2 4 2" xfId="52362"/>
    <cellStyle name="Normal 2 3 2 5" xfId="52363"/>
    <cellStyle name="Normal 2 3 2 6" xfId="52364"/>
    <cellStyle name="Normal 2 3 2 7" xfId="52365"/>
    <cellStyle name="Normal 2 3 2 8" xfId="52366"/>
    <cellStyle name="Normal 2 3 2 9" xfId="52367"/>
    <cellStyle name="Normal 2 3 2_PNF Disclosure Summary 063011" xfId="52368"/>
    <cellStyle name="Normal 2 3 3" xfId="52369"/>
    <cellStyle name="Normal 2 3 3 2" xfId="52370"/>
    <cellStyle name="Normal 2 3 3 2 2" xfId="52371"/>
    <cellStyle name="Normal 2 3 3 3" xfId="52372"/>
    <cellStyle name="Normal 2 3 4" xfId="52373"/>
    <cellStyle name="Normal 2 3 4 2" xfId="52374"/>
    <cellStyle name="Normal 2 3 4 2 2" xfId="52375"/>
    <cellStyle name="Normal 2 3 4 3" xfId="52376"/>
    <cellStyle name="Normal 2 3 5" xfId="52377"/>
    <cellStyle name="Normal 2 3 5 2" xfId="52378"/>
    <cellStyle name="Normal 2 3 6" xfId="52379"/>
    <cellStyle name="Normal 2 3 7" xfId="52380"/>
    <cellStyle name="Normal 2 3 8" xfId="52381"/>
    <cellStyle name="Normal 2 3 9" xfId="52382"/>
    <cellStyle name="Normal 2 3_PNF Disclosure Summary 063011" xfId="52383"/>
    <cellStyle name="Normal 2 30" xfId="52384"/>
    <cellStyle name="Normal 2 31" xfId="52385"/>
    <cellStyle name="Normal 2 32" xfId="52386"/>
    <cellStyle name="Normal 2 33" xfId="52387"/>
    <cellStyle name="Normal 2 34" xfId="52388"/>
    <cellStyle name="Normal 2 35" xfId="52389"/>
    <cellStyle name="Normal 2 36" xfId="52390"/>
    <cellStyle name="Normal 2 37" xfId="52391"/>
    <cellStyle name="Normal 2 38" xfId="52392"/>
    <cellStyle name="Normal 2 39" xfId="52393"/>
    <cellStyle name="Normal 2 4" xfId="52394"/>
    <cellStyle name="Normal 2 4 10" xfId="52395"/>
    <cellStyle name="Normal 2 4 11" xfId="52396"/>
    <cellStyle name="Normal 2 4 12" xfId="52397"/>
    <cellStyle name="Normal 2 4 13" xfId="52398"/>
    <cellStyle name="Normal 2 4 14" xfId="52399"/>
    <cellStyle name="Normal 2 4 15" xfId="52400"/>
    <cellStyle name="Normal 2 4 16" xfId="52401"/>
    <cellStyle name="Normal 2 4 2" xfId="52402"/>
    <cellStyle name="Normal 2 4 2 10" xfId="52403"/>
    <cellStyle name="Normal 2 4 2 11" xfId="52404"/>
    <cellStyle name="Normal 2 4 2 12" xfId="52405"/>
    <cellStyle name="Normal 2 4 2 13" xfId="52406"/>
    <cellStyle name="Normal 2 4 2 14" xfId="52407"/>
    <cellStyle name="Normal 2 4 2 15" xfId="52408"/>
    <cellStyle name="Normal 2 4 2 2" xfId="52409"/>
    <cellStyle name="Normal 2 4 2 2 2" xfId="52410"/>
    <cellStyle name="Normal 2 4 2 2 2 2" xfId="52411"/>
    <cellStyle name="Normal 2 4 2 2 3" xfId="52412"/>
    <cellStyle name="Normal 2 4 2 3" xfId="52413"/>
    <cellStyle name="Normal 2 4 2 3 2" xfId="52414"/>
    <cellStyle name="Normal 2 4 2 3 2 2" xfId="52415"/>
    <cellStyle name="Normal 2 4 2 3 3" xfId="52416"/>
    <cellStyle name="Normal 2 4 2 4" xfId="52417"/>
    <cellStyle name="Normal 2 4 2 4 2" xfId="52418"/>
    <cellStyle name="Normal 2 4 2 5" xfId="52419"/>
    <cellStyle name="Normal 2 4 2 6" xfId="52420"/>
    <cellStyle name="Normal 2 4 2 7" xfId="52421"/>
    <cellStyle name="Normal 2 4 2 8" xfId="52422"/>
    <cellStyle name="Normal 2 4 2 9" xfId="52423"/>
    <cellStyle name="Normal 2 4 2_PNF Disclosure Summary 063011" xfId="52424"/>
    <cellStyle name="Normal 2 4 3" xfId="52425"/>
    <cellStyle name="Normal 2 4 3 2" xfId="52426"/>
    <cellStyle name="Normal 2 4 3 2 2" xfId="52427"/>
    <cellStyle name="Normal 2 4 3 3" xfId="52428"/>
    <cellStyle name="Normal 2 4 4" xfId="52429"/>
    <cellStyle name="Normal 2 4 4 2" xfId="52430"/>
    <cellStyle name="Normal 2 4 4 2 2" xfId="52431"/>
    <cellStyle name="Normal 2 4 4 3" xfId="52432"/>
    <cellStyle name="Normal 2 4 5" xfId="52433"/>
    <cellStyle name="Normal 2 4 5 2" xfId="52434"/>
    <cellStyle name="Normal 2 4 6" xfId="52435"/>
    <cellStyle name="Normal 2 4 7" xfId="52436"/>
    <cellStyle name="Normal 2 4 8" xfId="52437"/>
    <cellStyle name="Normal 2 4 9" xfId="52438"/>
    <cellStyle name="Normal 2 4_PNF Disclosure Summary 063011" xfId="52439"/>
    <cellStyle name="Normal 2 40" xfId="52440"/>
    <cellStyle name="Normal 2 41" xfId="52441"/>
    <cellStyle name="Normal 2 42" xfId="52442"/>
    <cellStyle name="Normal 2 43" xfId="52443"/>
    <cellStyle name="Normal 2 44" xfId="52444"/>
    <cellStyle name="Normal 2 45" xfId="52445"/>
    <cellStyle name="Normal 2 46" xfId="52446"/>
    <cellStyle name="Normal 2 47" xfId="52447"/>
    <cellStyle name="Normal 2 48" xfId="52448"/>
    <cellStyle name="Normal 2 49" xfId="52449"/>
    <cellStyle name="Normal 2 5" xfId="52450"/>
    <cellStyle name="Normal 2 5 10" xfId="52451"/>
    <cellStyle name="Normal 2 5 11" xfId="52452"/>
    <cellStyle name="Normal 2 5 12" xfId="52453"/>
    <cellStyle name="Normal 2 5 13" xfId="52454"/>
    <cellStyle name="Normal 2 5 14" xfId="52455"/>
    <cellStyle name="Normal 2 5 15" xfId="52456"/>
    <cellStyle name="Normal 2 5 16" xfId="52457"/>
    <cellStyle name="Normal 2 5 2" xfId="52458"/>
    <cellStyle name="Normal 2 5 2 10" xfId="52459"/>
    <cellStyle name="Normal 2 5 2 11" xfId="52460"/>
    <cellStyle name="Normal 2 5 2 12" xfId="52461"/>
    <cellStyle name="Normal 2 5 2 13" xfId="52462"/>
    <cellStyle name="Normal 2 5 2 14" xfId="52463"/>
    <cellStyle name="Normal 2 5 2 15" xfId="52464"/>
    <cellStyle name="Normal 2 5 2 2" xfId="52465"/>
    <cellStyle name="Normal 2 5 2 2 2" xfId="52466"/>
    <cellStyle name="Normal 2 5 2 2 2 2" xfId="52467"/>
    <cellStyle name="Normal 2 5 2 2 3" xfId="52468"/>
    <cellStyle name="Normal 2 5 2 3" xfId="52469"/>
    <cellStyle name="Normal 2 5 2 3 2" xfId="52470"/>
    <cellStyle name="Normal 2 5 2 3 2 2" xfId="52471"/>
    <cellStyle name="Normal 2 5 2 3 3" xfId="52472"/>
    <cellStyle name="Normal 2 5 2 4" xfId="52473"/>
    <cellStyle name="Normal 2 5 2 4 2" xfId="52474"/>
    <cellStyle name="Normal 2 5 2 5" xfId="52475"/>
    <cellStyle name="Normal 2 5 2 6" xfId="52476"/>
    <cellStyle name="Normal 2 5 2 7" xfId="52477"/>
    <cellStyle name="Normal 2 5 2 8" xfId="52478"/>
    <cellStyle name="Normal 2 5 2 9" xfId="52479"/>
    <cellStyle name="Normal 2 5 2_PNF Disclosure Summary 063011" xfId="52480"/>
    <cellStyle name="Normal 2 5 3" xfId="52481"/>
    <cellStyle name="Normal 2 5 3 2" xfId="52482"/>
    <cellStyle name="Normal 2 5 3 2 2" xfId="52483"/>
    <cellStyle name="Normal 2 5 3 3" xfId="52484"/>
    <cellStyle name="Normal 2 5 4" xfId="52485"/>
    <cellStyle name="Normal 2 5 4 2" xfId="52486"/>
    <cellStyle name="Normal 2 5 4 2 2" xfId="52487"/>
    <cellStyle name="Normal 2 5 4 3" xfId="52488"/>
    <cellStyle name="Normal 2 5 5" xfId="52489"/>
    <cellStyle name="Normal 2 5 5 2" xfId="52490"/>
    <cellStyle name="Normal 2 5 6" xfId="52491"/>
    <cellStyle name="Normal 2 5 7" xfId="52492"/>
    <cellStyle name="Normal 2 5 8" xfId="52493"/>
    <cellStyle name="Normal 2 5 9" xfId="52494"/>
    <cellStyle name="Normal 2 5_PNF Disclosure Summary 063011" xfId="52495"/>
    <cellStyle name="Normal 2 50" xfId="52496"/>
    <cellStyle name="Normal 2 51" xfId="52497"/>
    <cellStyle name="Normal 2 52" xfId="52498"/>
    <cellStyle name="Normal 2 53" xfId="52499"/>
    <cellStyle name="Normal 2 54" xfId="52500"/>
    <cellStyle name="Normal 2 55" xfId="52501"/>
    <cellStyle name="Normal 2 56" xfId="52502"/>
    <cellStyle name="Normal 2 57" xfId="52503"/>
    <cellStyle name="Normal 2 58" xfId="52504"/>
    <cellStyle name="Normal 2 59" xfId="52505"/>
    <cellStyle name="Normal 2 6" xfId="52506"/>
    <cellStyle name="Normal 2 6 10" xfId="52507"/>
    <cellStyle name="Normal 2 6 11" xfId="52508"/>
    <cellStyle name="Normal 2 6 12" xfId="52509"/>
    <cellStyle name="Normal 2 6 13" xfId="52510"/>
    <cellStyle name="Normal 2 6 14" xfId="52511"/>
    <cellStyle name="Normal 2 6 15" xfId="52512"/>
    <cellStyle name="Normal 2 6 16" xfId="52513"/>
    <cellStyle name="Normal 2 6 2" xfId="52514"/>
    <cellStyle name="Normal 2 6 2 10" xfId="52515"/>
    <cellStyle name="Normal 2 6 2 11" xfId="52516"/>
    <cellStyle name="Normal 2 6 2 12" xfId="52517"/>
    <cellStyle name="Normal 2 6 2 13" xfId="52518"/>
    <cellStyle name="Normal 2 6 2 14" xfId="52519"/>
    <cellStyle name="Normal 2 6 2 15" xfId="52520"/>
    <cellStyle name="Normal 2 6 2 2" xfId="52521"/>
    <cellStyle name="Normal 2 6 2 2 2" xfId="52522"/>
    <cellStyle name="Normal 2 6 2 2 2 2" xfId="52523"/>
    <cellStyle name="Normal 2 6 2 2 3" xfId="52524"/>
    <cellStyle name="Normal 2 6 2 3" xfId="52525"/>
    <cellStyle name="Normal 2 6 2 3 2" xfId="52526"/>
    <cellStyle name="Normal 2 6 2 3 2 2" xfId="52527"/>
    <cellStyle name="Normal 2 6 2 3 3" xfId="52528"/>
    <cellStyle name="Normal 2 6 2 4" xfId="52529"/>
    <cellStyle name="Normal 2 6 2 4 2" xfId="52530"/>
    <cellStyle name="Normal 2 6 2 5" xfId="52531"/>
    <cellStyle name="Normal 2 6 2 6" xfId="52532"/>
    <cellStyle name="Normal 2 6 2 7" xfId="52533"/>
    <cellStyle name="Normal 2 6 2 8" xfId="52534"/>
    <cellStyle name="Normal 2 6 2 9" xfId="52535"/>
    <cellStyle name="Normal 2 6 2_PNF Disclosure Summary 063011" xfId="52536"/>
    <cellStyle name="Normal 2 6 3" xfId="52537"/>
    <cellStyle name="Normal 2 6 3 2" xfId="52538"/>
    <cellStyle name="Normal 2 6 3 2 2" xfId="52539"/>
    <cellStyle name="Normal 2 6 3 3" xfId="52540"/>
    <cellStyle name="Normal 2 6 4" xfId="52541"/>
    <cellStyle name="Normal 2 6 4 2" xfId="52542"/>
    <cellStyle name="Normal 2 6 4 2 2" xfId="52543"/>
    <cellStyle name="Normal 2 6 4 3" xfId="52544"/>
    <cellStyle name="Normal 2 6 5" xfId="52545"/>
    <cellStyle name="Normal 2 6 5 2" xfId="52546"/>
    <cellStyle name="Normal 2 6 6" xfId="52547"/>
    <cellStyle name="Normal 2 6 7" xfId="52548"/>
    <cellStyle name="Normal 2 6 8" xfId="52549"/>
    <cellStyle name="Normal 2 6 9" xfId="52550"/>
    <cellStyle name="Normal 2 6_PNF Disclosure Summary 063011" xfId="52551"/>
    <cellStyle name="Normal 2 60" xfId="52552"/>
    <cellStyle name="Normal 2 61" xfId="52553"/>
    <cellStyle name="Normal 2 62" xfId="52554"/>
    <cellStyle name="Normal 2 63" xfId="52555"/>
    <cellStyle name="Normal 2 64" xfId="52556"/>
    <cellStyle name="Normal 2 65" xfId="52557"/>
    <cellStyle name="Normal 2 66" xfId="52558"/>
    <cellStyle name="Normal 2 67" xfId="52559"/>
    <cellStyle name="Normal 2 68" xfId="52560"/>
    <cellStyle name="Normal 2 69" xfId="52561"/>
    <cellStyle name="Normal 2 7" xfId="52562"/>
    <cellStyle name="Normal 2 7 10" xfId="52563"/>
    <cellStyle name="Normal 2 7 11" xfId="52564"/>
    <cellStyle name="Normal 2 7 12" xfId="52565"/>
    <cellStyle name="Normal 2 7 13" xfId="52566"/>
    <cellStyle name="Normal 2 7 14" xfId="52567"/>
    <cellStyle name="Normal 2 7 15" xfId="52568"/>
    <cellStyle name="Normal 2 7 16" xfId="52569"/>
    <cellStyle name="Normal 2 7 2" xfId="52570"/>
    <cellStyle name="Normal 2 7 2 10" xfId="52571"/>
    <cellStyle name="Normal 2 7 2 11" xfId="52572"/>
    <cellStyle name="Normal 2 7 2 12" xfId="52573"/>
    <cellStyle name="Normal 2 7 2 13" xfId="52574"/>
    <cellStyle name="Normal 2 7 2 14" xfId="52575"/>
    <cellStyle name="Normal 2 7 2 15" xfId="52576"/>
    <cellStyle name="Normal 2 7 2 2" xfId="52577"/>
    <cellStyle name="Normal 2 7 2 2 2" xfId="52578"/>
    <cellStyle name="Normal 2 7 2 2 2 2" xfId="52579"/>
    <cellStyle name="Normal 2 7 2 2 3" xfId="52580"/>
    <cellStyle name="Normal 2 7 2 3" xfId="52581"/>
    <cellStyle name="Normal 2 7 2 3 2" xfId="52582"/>
    <cellStyle name="Normal 2 7 2 3 2 2" xfId="52583"/>
    <cellStyle name="Normal 2 7 2 3 3" xfId="52584"/>
    <cellStyle name="Normal 2 7 2 4" xfId="52585"/>
    <cellStyle name="Normal 2 7 2 4 2" xfId="52586"/>
    <cellStyle name="Normal 2 7 2 5" xfId="52587"/>
    <cellStyle name="Normal 2 7 2 6" xfId="52588"/>
    <cellStyle name="Normal 2 7 2 7" xfId="52589"/>
    <cellStyle name="Normal 2 7 2 8" xfId="52590"/>
    <cellStyle name="Normal 2 7 2 9" xfId="52591"/>
    <cellStyle name="Normal 2 7 2_PNF Disclosure Summary 063011" xfId="52592"/>
    <cellStyle name="Normal 2 7 3" xfId="52593"/>
    <cellStyle name="Normal 2 7 3 2" xfId="52594"/>
    <cellStyle name="Normal 2 7 3 2 2" xfId="52595"/>
    <cellStyle name="Normal 2 7 3 3" xfId="52596"/>
    <cellStyle name="Normal 2 7 4" xfId="52597"/>
    <cellStyle name="Normal 2 7 4 2" xfId="52598"/>
    <cellStyle name="Normal 2 7 4 2 2" xfId="52599"/>
    <cellStyle name="Normal 2 7 4 3" xfId="52600"/>
    <cellStyle name="Normal 2 7 5" xfId="52601"/>
    <cellStyle name="Normal 2 7 5 2" xfId="52602"/>
    <cellStyle name="Normal 2 7 6" xfId="52603"/>
    <cellStyle name="Normal 2 7 7" xfId="52604"/>
    <cellStyle name="Normal 2 7 8" xfId="52605"/>
    <cellStyle name="Normal 2 7 9" xfId="52606"/>
    <cellStyle name="Normal 2 7_PNF Disclosure Summary 063011" xfId="52607"/>
    <cellStyle name="Normal 2 70" xfId="52608"/>
    <cellStyle name="Normal 2 8" xfId="52609"/>
    <cellStyle name="Normal 2 9" xfId="52610"/>
    <cellStyle name="Normal 2 9 2" xfId="52611"/>
    <cellStyle name="Normal 2_PNF Disclosure Summary 063011" xfId="52612"/>
    <cellStyle name="Normal 20" xfId="52613"/>
    <cellStyle name="Normal 21" xfId="52614"/>
    <cellStyle name="Normal 22" xfId="52615"/>
    <cellStyle name="Normal 23" xfId="52616"/>
    <cellStyle name="Normal 24" xfId="52617"/>
    <cellStyle name="Normal 25" xfId="52618"/>
    <cellStyle name="Normal 26" xfId="52619"/>
    <cellStyle name="Normal 27" xfId="52620"/>
    <cellStyle name="Normal 28" xfId="52621"/>
    <cellStyle name="Normal 29" xfId="52622"/>
    <cellStyle name="Normal 3" xfId="52623"/>
    <cellStyle name="Normal 3 10" xfId="52624"/>
    <cellStyle name="Normal 3 10 2" xfId="52625"/>
    <cellStyle name="Normal 3 10 2 2" xfId="52626"/>
    <cellStyle name="Normal 3 10 3" xfId="52627"/>
    <cellStyle name="Normal 3 11" xfId="52628"/>
    <cellStyle name="Normal 3 12" xfId="52629"/>
    <cellStyle name="Normal 3 13" xfId="52630"/>
    <cellStyle name="Normal 3 14" xfId="52631"/>
    <cellStyle name="Normal 3 15" xfId="52632"/>
    <cellStyle name="Normal 3 16" xfId="52633"/>
    <cellStyle name="Normal 3 17" xfId="52634"/>
    <cellStyle name="Normal 3 18" xfId="52635"/>
    <cellStyle name="Normal 3 19" xfId="52636"/>
    <cellStyle name="Normal 3 2" xfId="52637"/>
    <cellStyle name="Normal 3 2 10" xfId="52638"/>
    <cellStyle name="Normal 3 2 11" xfId="52639"/>
    <cellStyle name="Normal 3 2 12" xfId="52640"/>
    <cellStyle name="Normal 3 2 13" xfId="52641"/>
    <cellStyle name="Normal 3 2 14" xfId="52642"/>
    <cellStyle name="Normal 3 2 15" xfId="52643"/>
    <cellStyle name="Normal 3 2 16" xfId="52644"/>
    <cellStyle name="Normal 3 2 2" xfId="52645"/>
    <cellStyle name="Normal 3 2 2 10" xfId="52646"/>
    <cellStyle name="Normal 3 2 2 11" xfId="52647"/>
    <cellStyle name="Normal 3 2 2 12" xfId="52648"/>
    <cellStyle name="Normal 3 2 2 13" xfId="52649"/>
    <cellStyle name="Normal 3 2 2 14" xfId="52650"/>
    <cellStyle name="Normal 3 2 2 15" xfId="52651"/>
    <cellStyle name="Normal 3 2 2 2" xfId="52652"/>
    <cellStyle name="Normal 3 2 2 2 2" xfId="52653"/>
    <cellStyle name="Normal 3 2 2 2 2 2" xfId="52654"/>
    <cellStyle name="Normal 3 2 2 2 3" xfId="52655"/>
    <cellStyle name="Normal 3 2 2 2 4" xfId="52656"/>
    <cellStyle name="Normal 3 2 2 3" xfId="52657"/>
    <cellStyle name="Normal 3 2 2 3 2" xfId="52658"/>
    <cellStyle name="Normal 3 2 2 3 2 2" xfId="52659"/>
    <cellStyle name="Normal 3 2 2 3 3" xfId="52660"/>
    <cellStyle name="Normal 3 2 2 4" xfId="52661"/>
    <cellStyle name="Normal 3 2 2 4 2" xfId="52662"/>
    <cellStyle name="Normal 3 2 2 5" xfId="52663"/>
    <cellStyle name="Normal 3 2 2 6" xfId="52664"/>
    <cellStyle name="Normal 3 2 2 7" xfId="52665"/>
    <cellStyle name="Normal 3 2 2 8" xfId="52666"/>
    <cellStyle name="Normal 3 2 2 9" xfId="52667"/>
    <cellStyle name="Normal 3 2 2_PNF Disclosure Summary 063011" xfId="52668"/>
    <cellStyle name="Normal 3 2 3" xfId="52669"/>
    <cellStyle name="Normal 3 2 3 2" xfId="52670"/>
    <cellStyle name="Normal 3 2 3 2 2" xfId="52671"/>
    <cellStyle name="Normal 3 2 3 2 3" xfId="52672"/>
    <cellStyle name="Normal 3 2 3 2 4" xfId="52673"/>
    <cellStyle name="Normal 3 2 3 3" xfId="52674"/>
    <cellStyle name="Normal 3 2 3 4" xfId="52675"/>
    <cellStyle name="Normal 3 2 3 5" xfId="52676"/>
    <cellStyle name="Normal 3 2 3 6" xfId="52677"/>
    <cellStyle name="Normal 3 2 4" xfId="52678"/>
    <cellStyle name="Normal 3 2 4 2" xfId="52679"/>
    <cellStyle name="Normal 3 2 4 2 2" xfId="52680"/>
    <cellStyle name="Normal 3 2 4 3" xfId="52681"/>
    <cellStyle name="Normal 3 2 4 4" xfId="52682"/>
    <cellStyle name="Normal 3 2 5" xfId="52683"/>
    <cellStyle name="Normal 3 2 5 2" xfId="52684"/>
    <cellStyle name="Normal 3 2 6" xfId="52685"/>
    <cellStyle name="Normal 3 2 7" xfId="52686"/>
    <cellStyle name="Normal 3 2 8" xfId="52687"/>
    <cellStyle name="Normal 3 2 9" xfId="52688"/>
    <cellStyle name="Normal 3 2_PNF Disclosure Summary 063011" xfId="52689"/>
    <cellStyle name="Normal 3 20" xfId="52690"/>
    <cellStyle name="Normal 3 21" xfId="52691"/>
    <cellStyle name="Normal 3 22" xfId="52692"/>
    <cellStyle name="Normal 3 3" xfId="52693"/>
    <cellStyle name="Normal 3 3 10" xfId="52694"/>
    <cellStyle name="Normal 3 3 11" xfId="52695"/>
    <cellStyle name="Normal 3 3 12" xfId="52696"/>
    <cellStyle name="Normal 3 3 13" xfId="52697"/>
    <cellStyle name="Normal 3 3 14" xfId="52698"/>
    <cellStyle name="Normal 3 3 15" xfId="52699"/>
    <cellStyle name="Normal 3 3 16" xfId="52700"/>
    <cellStyle name="Normal 3 3 2" xfId="52701"/>
    <cellStyle name="Normal 3 3 2 10" xfId="52702"/>
    <cellStyle name="Normal 3 3 2 11" xfId="52703"/>
    <cellStyle name="Normal 3 3 2 12" xfId="52704"/>
    <cellStyle name="Normal 3 3 2 13" xfId="52705"/>
    <cellStyle name="Normal 3 3 2 14" xfId="52706"/>
    <cellStyle name="Normal 3 3 2 15" xfId="52707"/>
    <cellStyle name="Normal 3 3 2 2" xfId="52708"/>
    <cellStyle name="Normal 3 3 2 2 2" xfId="52709"/>
    <cellStyle name="Normal 3 3 2 2 2 2" xfId="52710"/>
    <cellStyle name="Normal 3 3 2 2 3" xfId="52711"/>
    <cellStyle name="Normal 3 3 2 2 4" xfId="52712"/>
    <cellStyle name="Normal 3 3 2 3" xfId="52713"/>
    <cellStyle name="Normal 3 3 2 3 2" xfId="52714"/>
    <cellStyle name="Normal 3 3 2 3 2 2" xfId="52715"/>
    <cellStyle name="Normal 3 3 2 3 3" xfId="52716"/>
    <cellStyle name="Normal 3 3 2 4" xfId="52717"/>
    <cellStyle name="Normal 3 3 2 4 2" xfId="52718"/>
    <cellStyle name="Normal 3 3 2 5" xfId="52719"/>
    <cellStyle name="Normal 3 3 2 6" xfId="52720"/>
    <cellStyle name="Normal 3 3 2 7" xfId="52721"/>
    <cellStyle name="Normal 3 3 2 8" xfId="52722"/>
    <cellStyle name="Normal 3 3 2 9" xfId="52723"/>
    <cellStyle name="Normal 3 3 2_PNF Disclosure Summary 063011" xfId="52724"/>
    <cellStyle name="Normal 3 3 3" xfId="52725"/>
    <cellStyle name="Normal 3 3 3 2" xfId="52726"/>
    <cellStyle name="Normal 3 3 3 2 2" xfId="52727"/>
    <cellStyle name="Normal 3 3 3 3" xfId="52728"/>
    <cellStyle name="Normal 3 3 3 4" xfId="52729"/>
    <cellStyle name="Normal 3 3 3 5" xfId="52730"/>
    <cellStyle name="Normal 3 3 4" xfId="52731"/>
    <cellStyle name="Normal 3 3 4 2" xfId="52732"/>
    <cellStyle name="Normal 3 3 4 2 2" xfId="52733"/>
    <cellStyle name="Normal 3 3 4 3" xfId="52734"/>
    <cellStyle name="Normal 3 3 5" xfId="52735"/>
    <cellStyle name="Normal 3 3 5 2" xfId="52736"/>
    <cellStyle name="Normal 3 3 6" xfId="52737"/>
    <cellStyle name="Normal 3 3 7" xfId="52738"/>
    <cellStyle name="Normal 3 3 8" xfId="52739"/>
    <cellStyle name="Normal 3 3 9" xfId="52740"/>
    <cellStyle name="Normal 3 3_PNF Disclosure Summary 063011" xfId="52741"/>
    <cellStyle name="Normal 3 4" xfId="52742"/>
    <cellStyle name="Normal 3 4 10" xfId="52743"/>
    <cellStyle name="Normal 3 4 11" xfId="52744"/>
    <cellStyle name="Normal 3 4 12" xfId="52745"/>
    <cellStyle name="Normal 3 4 13" xfId="52746"/>
    <cellStyle name="Normal 3 4 14" xfId="52747"/>
    <cellStyle name="Normal 3 4 15" xfId="52748"/>
    <cellStyle name="Normal 3 4 16" xfId="52749"/>
    <cellStyle name="Normal 3 4 2" xfId="52750"/>
    <cellStyle name="Normal 3 4 2 10" xfId="52751"/>
    <cellStyle name="Normal 3 4 2 11" xfId="52752"/>
    <cellStyle name="Normal 3 4 2 12" xfId="52753"/>
    <cellStyle name="Normal 3 4 2 13" xfId="52754"/>
    <cellStyle name="Normal 3 4 2 14" xfId="52755"/>
    <cellStyle name="Normal 3 4 2 15" xfId="52756"/>
    <cellStyle name="Normal 3 4 2 2" xfId="52757"/>
    <cellStyle name="Normal 3 4 2 2 2" xfId="52758"/>
    <cellStyle name="Normal 3 4 2 2 2 2" xfId="52759"/>
    <cellStyle name="Normal 3 4 2 2 3" xfId="52760"/>
    <cellStyle name="Normal 3 4 2 3" xfId="52761"/>
    <cellStyle name="Normal 3 4 2 3 2" xfId="52762"/>
    <cellStyle name="Normal 3 4 2 3 2 2" xfId="52763"/>
    <cellStyle name="Normal 3 4 2 3 3" xfId="52764"/>
    <cellStyle name="Normal 3 4 2 4" xfId="52765"/>
    <cellStyle name="Normal 3 4 2 4 2" xfId="52766"/>
    <cellStyle name="Normal 3 4 2 5" xfId="52767"/>
    <cellStyle name="Normal 3 4 2 6" xfId="52768"/>
    <cellStyle name="Normal 3 4 2 7" xfId="52769"/>
    <cellStyle name="Normal 3 4 2 8" xfId="52770"/>
    <cellStyle name="Normal 3 4 2 9" xfId="52771"/>
    <cellStyle name="Normal 3 4 2_PNF Disclosure Summary 063011" xfId="52772"/>
    <cellStyle name="Normal 3 4 3" xfId="52773"/>
    <cellStyle name="Normal 3 4 3 2" xfId="52774"/>
    <cellStyle name="Normal 3 4 3 2 2" xfId="52775"/>
    <cellStyle name="Normal 3 4 3 3" xfId="52776"/>
    <cellStyle name="Normal 3 4 4" xfId="52777"/>
    <cellStyle name="Normal 3 4 4 2" xfId="52778"/>
    <cellStyle name="Normal 3 4 4 2 2" xfId="52779"/>
    <cellStyle name="Normal 3 4 4 3" xfId="52780"/>
    <cellStyle name="Normal 3 4 5" xfId="52781"/>
    <cellStyle name="Normal 3 4 5 2" xfId="52782"/>
    <cellStyle name="Normal 3 4 6" xfId="52783"/>
    <cellStyle name="Normal 3 4 7" xfId="52784"/>
    <cellStyle name="Normal 3 4 8" xfId="52785"/>
    <cellStyle name="Normal 3 4 9" xfId="52786"/>
    <cellStyle name="Normal 3 4_PNF Disclosure Summary 063011" xfId="52787"/>
    <cellStyle name="Normal 3 5" xfId="52788"/>
    <cellStyle name="Normal 3 5 10" xfId="52789"/>
    <cellStyle name="Normal 3 5 11" xfId="52790"/>
    <cellStyle name="Normal 3 5 12" xfId="52791"/>
    <cellStyle name="Normal 3 5 13" xfId="52792"/>
    <cellStyle name="Normal 3 5 14" xfId="52793"/>
    <cellStyle name="Normal 3 5 15" xfId="52794"/>
    <cellStyle name="Normal 3 5 16" xfId="52795"/>
    <cellStyle name="Normal 3 5 2" xfId="52796"/>
    <cellStyle name="Normal 3 5 2 10" xfId="52797"/>
    <cellStyle name="Normal 3 5 2 11" xfId="52798"/>
    <cellStyle name="Normal 3 5 2 12" xfId="52799"/>
    <cellStyle name="Normal 3 5 2 13" xfId="52800"/>
    <cellStyle name="Normal 3 5 2 14" xfId="52801"/>
    <cellStyle name="Normal 3 5 2 15" xfId="52802"/>
    <cellStyle name="Normal 3 5 2 2" xfId="52803"/>
    <cellStyle name="Normal 3 5 2 2 2" xfId="52804"/>
    <cellStyle name="Normal 3 5 2 2 2 2" xfId="52805"/>
    <cellStyle name="Normal 3 5 2 2 3" xfId="52806"/>
    <cellStyle name="Normal 3 5 2 3" xfId="52807"/>
    <cellStyle name="Normal 3 5 2 3 2" xfId="52808"/>
    <cellStyle name="Normal 3 5 2 3 2 2" xfId="52809"/>
    <cellStyle name="Normal 3 5 2 3 3" xfId="52810"/>
    <cellStyle name="Normal 3 5 2 4" xfId="52811"/>
    <cellStyle name="Normal 3 5 2 4 2" xfId="52812"/>
    <cellStyle name="Normal 3 5 2 5" xfId="52813"/>
    <cellStyle name="Normal 3 5 2 6" xfId="52814"/>
    <cellStyle name="Normal 3 5 2 7" xfId="52815"/>
    <cellStyle name="Normal 3 5 2 8" xfId="52816"/>
    <cellStyle name="Normal 3 5 2 9" xfId="52817"/>
    <cellStyle name="Normal 3 5 2_PNF Disclosure Summary 063011" xfId="52818"/>
    <cellStyle name="Normal 3 5 3" xfId="52819"/>
    <cellStyle name="Normal 3 5 3 2" xfId="52820"/>
    <cellStyle name="Normal 3 5 3 2 2" xfId="52821"/>
    <cellStyle name="Normal 3 5 3 3" xfId="52822"/>
    <cellStyle name="Normal 3 5 4" xfId="52823"/>
    <cellStyle name="Normal 3 5 4 2" xfId="52824"/>
    <cellStyle name="Normal 3 5 4 2 2" xfId="52825"/>
    <cellStyle name="Normal 3 5 4 3" xfId="52826"/>
    <cellStyle name="Normal 3 5 5" xfId="52827"/>
    <cellStyle name="Normal 3 5 5 2" xfId="52828"/>
    <cellStyle name="Normal 3 5 6" xfId="52829"/>
    <cellStyle name="Normal 3 5 7" xfId="52830"/>
    <cellStyle name="Normal 3 5 8" xfId="52831"/>
    <cellStyle name="Normal 3 5 9" xfId="52832"/>
    <cellStyle name="Normal 3 5_PNF Disclosure Summary 063011" xfId="52833"/>
    <cellStyle name="Normal 3 6" xfId="52834"/>
    <cellStyle name="Normal 3 6 10" xfId="52835"/>
    <cellStyle name="Normal 3 6 11" xfId="52836"/>
    <cellStyle name="Normal 3 6 12" xfId="52837"/>
    <cellStyle name="Normal 3 6 13" xfId="52838"/>
    <cellStyle name="Normal 3 6 14" xfId="52839"/>
    <cellStyle name="Normal 3 6 15" xfId="52840"/>
    <cellStyle name="Normal 3 6 16" xfId="52841"/>
    <cellStyle name="Normal 3 6 2" xfId="52842"/>
    <cellStyle name="Normal 3 6 2 10" xfId="52843"/>
    <cellStyle name="Normal 3 6 2 11" xfId="52844"/>
    <cellStyle name="Normal 3 6 2 12" xfId="52845"/>
    <cellStyle name="Normal 3 6 2 13" xfId="52846"/>
    <cellStyle name="Normal 3 6 2 14" xfId="52847"/>
    <cellStyle name="Normal 3 6 2 15" xfId="52848"/>
    <cellStyle name="Normal 3 6 2 2" xfId="52849"/>
    <cellStyle name="Normal 3 6 2 2 2" xfId="52850"/>
    <cellStyle name="Normal 3 6 2 2 2 2" xfId="52851"/>
    <cellStyle name="Normal 3 6 2 2 3" xfId="52852"/>
    <cellStyle name="Normal 3 6 2 3" xfId="52853"/>
    <cellStyle name="Normal 3 6 2 3 2" xfId="52854"/>
    <cellStyle name="Normal 3 6 2 3 2 2" xfId="52855"/>
    <cellStyle name="Normal 3 6 2 3 3" xfId="52856"/>
    <cellStyle name="Normal 3 6 2 4" xfId="52857"/>
    <cellStyle name="Normal 3 6 2 4 2" xfId="52858"/>
    <cellStyle name="Normal 3 6 2 5" xfId="52859"/>
    <cellStyle name="Normal 3 6 2 6" xfId="52860"/>
    <cellStyle name="Normal 3 6 2 7" xfId="52861"/>
    <cellStyle name="Normal 3 6 2 8" xfId="52862"/>
    <cellStyle name="Normal 3 6 2 9" xfId="52863"/>
    <cellStyle name="Normal 3 6 2_PNF Disclosure Summary 063011" xfId="52864"/>
    <cellStyle name="Normal 3 6 3" xfId="52865"/>
    <cellStyle name="Normal 3 6 3 2" xfId="52866"/>
    <cellStyle name="Normal 3 6 3 2 2" xfId="52867"/>
    <cellStyle name="Normal 3 6 3 3" xfId="52868"/>
    <cellStyle name="Normal 3 6 4" xfId="52869"/>
    <cellStyle name="Normal 3 6 4 2" xfId="52870"/>
    <cellStyle name="Normal 3 6 4 2 2" xfId="52871"/>
    <cellStyle name="Normal 3 6 4 3" xfId="52872"/>
    <cellStyle name="Normal 3 6 5" xfId="52873"/>
    <cellStyle name="Normal 3 6 5 2" xfId="52874"/>
    <cellStyle name="Normal 3 6 6" xfId="52875"/>
    <cellStyle name="Normal 3 6 7" xfId="52876"/>
    <cellStyle name="Normal 3 6 8" xfId="52877"/>
    <cellStyle name="Normal 3 6 9" xfId="52878"/>
    <cellStyle name="Normal 3 6_PNF Disclosure Summary 063011" xfId="52879"/>
    <cellStyle name="Normal 3 7" xfId="52880"/>
    <cellStyle name="Normal 3 7 10" xfId="52881"/>
    <cellStyle name="Normal 3 7 11" xfId="52882"/>
    <cellStyle name="Normal 3 7 12" xfId="52883"/>
    <cellStyle name="Normal 3 7 13" xfId="52884"/>
    <cellStyle name="Normal 3 7 14" xfId="52885"/>
    <cellStyle name="Normal 3 7 15" xfId="52886"/>
    <cellStyle name="Normal 3 7 16" xfId="52887"/>
    <cellStyle name="Normal 3 7 2" xfId="52888"/>
    <cellStyle name="Normal 3 7 2 10" xfId="52889"/>
    <cellStyle name="Normal 3 7 2 11" xfId="52890"/>
    <cellStyle name="Normal 3 7 2 12" xfId="52891"/>
    <cellStyle name="Normal 3 7 2 13" xfId="52892"/>
    <cellStyle name="Normal 3 7 2 14" xfId="52893"/>
    <cellStyle name="Normal 3 7 2 15" xfId="52894"/>
    <cellStyle name="Normal 3 7 2 2" xfId="52895"/>
    <cellStyle name="Normal 3 7 2 2 2" xfId="52896"/>
    <cellStyle name="Normal 3 7 2 2 2 2" xfId="52897"/>
    <cellStyle name="Normal 3 7 2 2 3" xfId="52898"/>
    <cellStyle name="Normal 3 7 2 3" xfId="52899"/>
    <cellStyle name="Normal 3 7 2 3 2" xfId="52900"/>
    <cellStyle name="Normal 3 7 2 3 2 2" xfId="52901"/>
    <cellStyle name="Normal 3 7 2 3 3" xfId="52902"/>
    <cellStyle name="Normal 3 7 2 4" xfId="52903"/>
    <cellStyle name="Normal 3 7 2 4 2" xfId="52904"/>
    <cellStyle name="Normal 3 7 2 5" xfId="52905"/>
    <cellStyle name="Normal 3 7 2 6" xfId="52906"/>
    <cellStyle name="Normal 3 7 2 7" xfId="52907"/>
    <cellStyle name="Normal 3 7 2 8" xfId="52908"/>
    <cellStyle name="Normal 3 7 2 9" xfId="52909"/>
    <cellStyle name="Normal 3 7 2_PNF Disclosure Summary 063011" xfId="52910"/>
    <cellStyle name="Normal 3 7 3" xfId="52911"/>
    <cellStyle name="Normal 3 7 3 2" xfId="52912"/>
    <cellStyle name="Normal 3 7 3 2 2" xfId="52913"/>
    <cellStyle name="Normal 3 7 3 3" xfId="52914"/>
    <cellStyle name="Normal 3 7 4" xfId="52915"/>
    <cellStyle name="Normal 3 7 4 2" xfId="52916"/>
    <cellStyle name="Normal 3 7 4 2 2" xfId="52917"/>
    <cellStyle name="Normal 3 7 4 3" xfId="52918"/>
    <cellStyle name="Normal 3 7 5" xfId="52919"/>
    <cellStyle name="Normal 3 7 5 2" xfId="52920"/>
    <cellStyle name="Normal 3 7 6" xfId="52921"/>
    <cellStyle name="Normal 3 7 7" xfId="52922"/>
    <cellStyle name="Normal 3 7 8" xfId="52923"/>
    <cellStyle name="Normal 3 7 9" xfId="52924"/>
    <cellStyle name="Normal 3 7_PNF Disclosure Summary 063011" xfId="52925"/>
    <cellStyle name="Normal 3 8" xfId="52926"/>
    <cellStyle name="Normal 3 8 10" xfId="52927"/>
    <cellStyle name="Normal 3 8 11" xfId="52928"/>
    <cellStyle name="Normal 3 8 12" xfId="52929"/>
    <cellStyle name="Normal 3 8 13" xfId="52930"/>
    <cellStyle name="Normal 3 8 14" xfId="52931"/>
    <cellStyle name="Normal 3 8 15" xfId="52932"/>
    <cellStyle name="Normal 3 8 2" xfId="52933"/>
    <cellStyle name="Normal 3 8 2 2" xfId="52934"/>
    <cellStyle name="Normal 3 8 2 2 2" xfId="52935"/>
    <cellStyle name="Normal 3 8 2 3" xfId="52936"/>
    <cellStyle name="Normal 3 8 3" xfId="52937"/>
    <cellStyle name="Normal 3 8 3 2" xfId="52938"/>
    <cellStyle name="Normal 3 8 3 2 2" xfId="52939"/>
    <cellStyle name="Normal 3 8 3 3" xfId="52940"/>
    <cellStyle name="Normal 3 8 4" xfId="52941"/>
    <cellStyle name="Normal 3 8 4 2" xfId="52942"/>
    <cellStyle name="Normal 3 8 5" xfId="52943"/>
    <cellStyle name="Normal 3 8 6" xfId="52944"/>
    <cellStyle name="Normal 3 8 7" xfId="52945"/>
    <cellStyle name="Normal 3 8 8" xfId="52946"/>
    <cellStyle name="Normal 3 8 9" xfId="52947"/>
    <cellStyle name="Normal 3 8_PNF Disclosure Summary 063011" xfId="52948"/>
    <cellStyle name="Normal 3 9" xfId="52949"/>
    <cellStyle name="Normal 3 9 2" xfId="52950"/>
    <cellStyle name="Normal 3 9 3" xfId="52951"/>
    <cellStyle name="Normal 3 9 3 2" xfId="52952"/>
    <cellStyle name="Normal 3 9 4" xfId="52953"/>
    <cellStyle name="Normal 3 9_PNF Disclosure Summary 063011" xfId="52954"/>
    <cellStyle name="Normal 3_PNF Disclosure Summary 063011" xfId="52955"/>
    <cellStyle name="Normal 30" xfId="52956"/>
    <cellStyle name="Normal 31" xfId="52957"/>
    <cellStyle name="Normal 32" xfId="52958"/>
    <cellStyle name="Normal 33" xfId="52959"/>
    <cellStyle name="Normal 34" xfId="52960"/>
    <cellStyle name="Normal 35" xfId="52961"/>
    <cellStyle name="Normal 36" xfId="52962"/>
    <cellStyle name="Normal 37" xfId="52963"/>
    <cellStyle name="Normal 38" xfId="52964"/>
    <cellStyle name="Normal 39" xfId="52965"/>
    <cellStyle name="Normal 4" xfId="52966"/>
    <cellStyle name="Normal 4 10" xfId="52967"/>
    <cellStyle name="Normal 4 10 2" xfId="52968"/>
    <cellStyle name="Normal 4 10 2 2" xfId="52969"/>
    <cellStyle name="Normal 4 10 3" xfId="52970"/>
    <cellStyle name="Normal 4 11" xfId="52971"/>
    <cellStyle name="Normal 4 11 2" xfId="52972"/>
    <cellStyle name="Normal 4 12" xfId="52973"/>
    <cellStyle name="Normal 4 13" xfId="52974"/>
    <cellStyle name="Normal 4 14" xfId="52975"/>
    <cellStyle name="Normal 4 15" xfId="52976"/>
    <cellStyle name="Normal 4 16" xfId="52977"/>
    <cellStyle name="Normal 4 17" xfId="52978"/>
    <cellStyle name="Normal 4 18" xfId="52979"/>
    <cellStyle name="Normal 4 19" xfId="52980"/>
    <cellStyle name="Normal 4 2" xfId="52981"/>
    <cellStyle name="Normal 4 2 10" xfId="52982"/>
    <cellStyle name="Normal 4 2 11" xfId="52983"/>
    <cellStyle name="Normal 4 2 12" xfId="52984"/>
    <cellStyle name="Normal 4 2 13" xfId="52985"/>
    <cellStyle name="Normal 4 2 14" xfId="52986"/>
    <cellStyle name="Normal 4 2 15" xfId="52987"/>
    <cellStyle name="Normal 4 2 16" xfId="52988"/>
    <cellStyle name="Normal 4 2 2" xfId="52989"/>
    <cellStyle name="Normal 4 2 2 10" xfId="52990"/>
    <cellStyle name="Normal 4 2 2 11" xfId="52991"/>
    <cellStyle name="Normal 4 2 2 12" xfId="52992"/>
    <cellStyle name="Normal 4 2 2 13" xfId="52993"/>
    <cellStyle name="Normal 4 2 2 14" xfId="52994"/>
    <cellStyle name="Normal 4 2 2 15" xfId="52995"/>
    <cellStyle name="Normal 4 2 2 2" xfId="52996"/>
    <cellStyle name="Normal 4 2 2 2 2" xfId="52997"/>
    <cellStyle name="Normal 4 2 2 2 2 2" xfId="52998"/>
    <cellStyle name="Normal 4 2 2 2 3" xfId="52999"/>
    <cellStyle name="Normal 4 2 2 3" xfId="53000"/>
    <cellStyle name="Normal 4 2 2 3 2" xfId="53001"/>
    <cellStyle name="Normal 4 2 2 3 2 2" xfId="53002"/>
    <cellStyle name="Normal 4 2 2 3 3" xfId="53003"/>
    <cellStyle name="Normal 4 2 2 4" xfId="53004"/>
    <cellStyle name="Normal 4 2 2 4 2" xfId="53005"/>
    <cellStyle name="Normal 4 2 2 5" xfId="53006"/>
    <cellStyle name="Normal 4 2 2 6" xfId="53007"/>
    <cellStyle name="Normal 4 2 2 7" xfId="53008"/>
    <cellStyle name="Normal 4 2 2 8" xfId="53009"/>
    <cellStyle name="Normal 4 2 2 9" xfId="53010"/>
    <cellStyle name="Normal 4 2 2_PNF Disclosure Summary 063011" xfId="53011"/>
    <cellStyle name="Normal 4 2 3" xfId="53012"/>
    <cellStyle name="Normal 4 2 3 2" xfId="53013"/>
    <cellStyle name="Normal 4 2 3 2 2" xfId="53014"/>
    <cellStyle name="Normal 4 2 3 3" xfId="53015"/>
    <cellStyle name="Normal 4 2 4" xfId="53016"/>
    <cellStyle name="Normal 4 2 4 2" xfId="53017"/>
    <cellStyle name="Normal 4 2 4 2 2" xfId="53018"/>
    <cellStyle name="Normal 4 2 4 3" xfId="53019"/>
    <cellStyle name="Normal 4 2 5" xfId="53020"/>
    <cellStyle name="Normal 4 2 5 2" xfId="53021"/>
    <cellStyle name="Normal 4 2 6" xfId="53022"/>
    <cellStyle name="Normal 4 2 7" xfId="53023"/>
    <cellStyle name="Normal 4 2 8" xfId="53024"/>
    <cellStyle name="Normal 4 2 9" xfId="53025"/>
    <cellStyle name="Normal 4 2_PNF Disclosure Summary 063011" xfId="53026"/>
    <cellStyle name="Normal 4 20" xfId="53027"/>
    <cellStyle name="Normal 4 21" xfId="53028"/>
    <cellStyle name="Normal 4 22" xfId="53029"/>
    <cellStyle name="Normal 4 3" xfId="53030"/>
    <cellStyle name="Normal 4 3 10" xfId="53031"/>
    <cellStyle name="Normal 4 3 11" xfId="53032"/>
    <cellStyle name="Normal 4 3 12" xfId="53033"/>
    <cellStyle name="Normal 4 3 13" xfId="53034"/>
    <cellStyle name="Normal 4 3 14" xfId="53035"/>
    <cellStyle name="Normal 4 3 15" xfId="53036"/>
    <cellStyle name="Normal 4 3 16" xfId="53037"/>
    <cellStyle name="Normal 4 3 2" xfId="53038"/>
    <cellStyle name="Normal 4 3 2 10" xfId="53039"/>
    <cellStyle name="Normal 4 3 2 11" xfId="53040"/>
    <cellStyle name="Normal 4 3 2 12" xfId="53041"/>
    <cellStyle name="Normal 4 3 2 13" xfId="53042"/>
    <cellStyle name="Normal 4 3 2 14" xfId="53043"/>
    <cellStyle name="Normal 4 3 2 15" xfId="53044"/>
    <cellStyle name="Normal 4 3 2 2" xfId="53045"/>
    <cellStyle name="Normal 4 3 2 2 2" xfId="53046"/>
    <cellStyle name="Normal 4 3 2 2 2 2" xfId="53047"/>
    <cellStyle name="Normal 4 3 2 2 3" xfId="53048"/>
    <cellStyle name="Normal 4 3 2 3" xfId="53049"/>
    <cellStyle name="Normal 4 3 2 3 2" xfId="53050"/>
    <cellStyle name="Normal 4 3 2 3 2 2" xfId="53051"/>
    <cellStyle name="Normal 4 3 2 3 3" xfId="53052"/>
    <cellStyle name="Normal 4 3 2 4" xfId="53053"/>
    <cellStyle name="Normal 4 3 2 4 2" xfId="53054"/>
    <cellStyle name="Normal 4 3 2 5" xfId="53055"/>
    <cellStyle name="Normal 4 3 2 6" xfId="53056"/>
    <cellStyle name="Normal 4 3 2 7" xfId="53057"/>
    <cellStyle name="Normal 4 3 2 8" xfId="53058"/>
    <cellStyle name="Normal 4 3 2 9" xfId="53059"/>
    <cellStyle name="Normal 4 3 2_PNF Disclosure Summary 063011" xfId="53060"/>
    <cellStyle name="Normal 4 3 3" xfId="53061"/>
    <cellStyle name="Normal 4 3 3 2" xfId="53062"/>
    <cellStyle name="Normal 4 3 3 2 2" xfId="53063"/>
    <cellStyle name="Normal 4 3 3 3" xfId="53064"/>
    <cellStyle name="Normal 4 3 4" xfId="53065"/>
    <cellStyle name="Normal 4 3 4 2" xfId="53066"/>
    <cellStyle name="Normal 4 3 4 2 2" xfId="53067"/>
    <cellStyle name="Normal 4 3 4 3" xfId="53068"/>
    <cellStyle name="Normal 4 3 5" xfId="53069"/>
    <cellStyle name="Normal 4 3 5 2" xfId="53070"/>
    <cellStyle name="Normal 4 3 6" xfId="53071"/>
    <cellStyle name="Normal 4 3 7" xfId="53072"/>
    <cellStyle name="Normal 4 3 8" xfId="53073"/>
    <cellStyle name="Normal 4 3 9" xfId="53074"/>
    <cellStyle name="Normal 4 3_PNF Disclosure Summary 063011" xfId="53075"/>
    <cellStyle name="Normal 4 4" xfId="53076"/>
    <cellStyle name="Normal 4 4 10" xfId="53077"/>
    <cellStyle name="Normal 4 4 11" xfId="53078"/>
    <cellStyle name="Normal 4 4 12" xfId="53079"/>
    <cellStyle name="Normal 4 4 13" xfId="53080"/>
    <cellStyle name="Normal 4 4 14" xfId="53081"/>
    <cellStyle name="Normal 4 4 15" xfId="53082"/>
    <cellStyle name="Normal 4 4 16" xfId="53083"/>
    <cellStyle name="Normal 4 4 2" xfId="53084"/>
    <cellStyle name="Normal 4 4 2 10" xfId="53085"/>
    <cellStyle name="Normal 4 4 2 11" xfId="53086"/>
    <cellStyle name="Normal 4 4 2 12" xfId="53087"/>
    <cellStyle name="Normal 4 4 2 13" xfId="53088"/>
    <cellStyle name="Normal 4 4 2 14" xfId="53089"/>
    <cellStyle name="Normal 4 4 2 15" xfId="53090"/>
    <cellStyle name="Normal 4 4 2 2" xfId="53091"/>
    <cellStyle name="Normal 4 4 2 2 2" xfId="53092"/>
    <cellStyle name="Normal 4 4 2 2 2 2" xfId="53093"/>
    <cellStyle name="Normal 4 4 2 2 3" xfId="53094"/>
    <cellStyle name="Normal 4 4 2 3" xfId="53095"/>
    <cellStyle name="Normal 4 4 2 3 2" xfId="53096"/>
    <cellStyle name="Normal 4 4 2 3 2 2" xfId="53097"/>
    <cellStyle name="Normal 4 4 2 3 3" xfId="53098"/>
    <cellStyle name="Normal 4 4 2 4" xfId="53099"/>
    <cellStyle name="Normal 4 4 2 4 2" xfId="53100"/>
    <cellStyle name="Normal 4 4 2 5" xfId="53101"/>
    <cellStyle name="Normal 4 4 2 6" xfId="53102"/>
    <cellStyle name="Normal 4 4 2 7" xfId="53103"/>
    <cellStyle name="Normal 4 4 2 8" xfId="53104"/>
    <cellStyle name="Normal 4 4 2 9" xfId="53105"/>
    <cellStyle name="Normal 4 4 2_PNF Disclosure Summary 063011" xfId="53106"/>
    <cellStyle name="Normal 4 4 3" xfId="53107"/>
    <cellStyle name="Normal 4 4 3 2" xfId="53108"/>
    <cellStyle name="Normal 4 4 3 2 2" xfId="53109"/>
    <cellStyle name="Normal 4 4 3 3" xfId="53110"/>
    <cellStyle name="Normal 4 4 4" xfId="53111"/>
    <cellStyle name="Normal 4 4 4 2" xfId="53112"/>
    <cellStyle name="Normal 4 4 4 2 2" xfId="53113"/>
    <cellStyle name="Normal 4 4 4 3" xfId="53114"/>
    <cellStyle name="Normal 4 4 5" xfId="53115"/>
    <cellStyle name="Normal 4 4 5 2" xfId="53116"/>
    <cellStyle name="Normal 4 4 6" xfId="53117"/>
    <cellStyle name="Normal 4 4 7" xfId="53118"/>
    <cellStyle name="Normal 4 4 8" xfId="53119"/>
    <cellStyle name="Normal 4 4 9" xfId="53120"/>
    <cellStyle name="Normal 4 4_PNF Disclosure Summary 063011" xfId="53121"/>
    <cellStyle name="Normal 4 5" xfId="53122"/>
    <cellStyle name="Normal 4 5 10" xfId="53123"/>
    <cellStyle name="Normal 4 5 11" xfId="53124"/>
    <cellStyle name="Normal 4 5 12" xfId="53125"/>
    <cellStyle name="Normal 4 5 13" xfId="53126"/>
    <cellStyle name="Normal 4 5 14" xfId="53127"/>
    <cellStyle name="Normal 4 5 15" xfId="53128"/>
    <cellStyle name="Normal 4 5 16" xfId="53129"/>
    <cellStyle name="Normal 4 5 2" xfId="53130"/>
    <cellStyle name="Normal 4 5 2 10" xfId="53131"/>
    <cellStyle name="Normal 4 5 2 11" xfId="53132"/>
    <cellStyle name="Normal 4 5 2 12" xfId="53133"/>
    <cellStyle name="Normal 4 5 2 13" xfId="53134"/>
    <cellStyle name="Normal 4 5 2 14" xfId="53135"/>
    <cellStyle name="Normal 4 5 2 15" xfId="53136"/>
    <cellStyle name="Normal 4 5 2 2" xfId="53137"/>
    <cellStyle name="Normal 4 5 2 2 2" xfId="53138"/>
    <cellStyle name="Normal 4 5 2 2 2 2" xfId="53139"/>
    <cellStyle name="Normal 4 5 2 2 3" xfId="53140"/>
    <cellStyle name="Normal 4 5 2 3" xfId="53141"/>
    <cellStyle name="Normal 4 5 2 3 2" xfId="53142"/>
    <cellStyle name="Normal 4 5 2 3 2 2" xfId="53143"/>
    <cellStyle name="Normal 4 5 2 3 3" xfId="53144"/>
    <cellStyle name="Normal 4 5 2 4" xfId="53145"/>
    <cellStyle name="Normal 4 5 2 4 2" xfId="53146"/>
    <cellStyle name="Normal 4 5 2 5" xfId="53147"/>
    <cellStyle name="Normal 4 5 2 6" xfId="53148"/>
    <cellStyle name="Normal 4 5 2 7" xfId="53149"/>
    <cellStyle name="Normal 4 5 2 8" xfId="53150"/>
    <cellStyle name="Normal 4 5 2 9" xfId="53151"/>
    <cellStyle name="Normal 4 5 2_PNF Disclosure Summary 063011" xfId="53152"/>
    <cellStyle name="Normal 4 5 3" xfId="53153"/>
    <cellStyle name="Normal 4 5 3 2" xfId="53154"/>
    <cellStyle name="Normal 4 5 3 2 2" xfId="53155"/>
    <cellStyle name="Normal 4 5 3 3" xfId="53156"/>
    <cellStyle name="Normal 4 5 4" xfId="53157"/>
    <cellStyle name="Normal 4 5 4 2" xfId="53158"/>
    <cellStyle name="Normal 4 5 4 2 2" xfId="53159"/>
    <cellStyle name="Normal 4 5 4 3" xfId="53160"/>
    <cellStyle name="Normal 4 5 5" xfId="53161"/>
    <cellStyle name="Normal 4 5 5 2" xfId="53162"/>
    <cellStyle name="Normal 4 5 6" xfId="53163"/>
    <cellStyle name="Normal 4 5 7" xfId="53164"/>
    <cellStyle name="Normal 4 5 8" xfId="53165"/>
    <cellStyle name="Normal 4 5 9" xfId="53166"/>
    <cellStyle name="Normal 4 5_PNF Disclosure Summary 063011" xfId="53167"/>
    <cellStyle name="Normal 4 6" xfId="53168"/>
    <cellStyle name="Normal 4 6 10" xfId="53169"/>
    <cellStyle name="Normal 4 6 11" xfId="53170"/>
    <cellStyle name="Normal 4 6 12" xfId="53171"/>
    <cellStyle name="Normal 4 6 13" xfId="53172"/>
    <cellStyle name="Normal 4 6 14" xfId="53173"/>
    <cellStyle name="Normal 4 6 15" xfId="53174"/>
    <cellStyle name="Normal 4 6 16" xfId="53175"/>
    <cellStyle name="Normal 4 6 2" xfId="53176"/>
    <cellStyle name="Normal 4 6 2 10" xfId="53177"/>
    <cellStyle name="Normal 4 6 2 11" xfId="53178"/>
    <cellStyle name="Normal 4 6 2 12" xfId="53179"/>
    <cellStyle name="Normal 4 6 2 13" xfId="53180"/>
    <cellStyle name="Normal 4 6 2 14" xfId="53181"/>
    <cellStyle name="Normal 4 6 2 15" xfId="53182"/>
    <cellStyle name="Normal 4 6 2 2" xfId="53183"/>
    <cellStyle name="Normal 4 6 2 2 2" xfId="53184"/>
    <cellStyle name="Normal 4 6 2 2 2 2" xfId="53185"/>
    <cellStyle name="Normal 4 6 2 2 3" xfId="53186"/>
    <cellStyle name="Normal 4 6 2 3" xfId="53187"/>
    <cellStyle name="Normal 4 6 2 3 2" xfId="53188"/>
    <cellStyle name="Normal 4 6 2 3 2 2" xfId="53189"/>
    <cellStyle name="Normal 4 6 2 3 3" xfId="53190"/>
    <cellStyle name="Normal 4 6 2 4" xfId="53191"/>
    <cellStyle name="Normal 4 6 2 4 2" xfId="53192"/>
    <cellStyle name="Normal 4 6 2 5" xfId="53193"/>
    <cellStyle name="Normal 4 6 2 6" xfId="53194"/>
    <cellStyle name="Normal 4 6 2 7" xfId="53195"/>
    <cellStyle name="Normal 4 6 2 8" xfId="53196"/>
    <cellStyle name="Normal 4 6 2 9" xfId="53197"/>
    <cellStyle name="Normal 4 6 2_PNF Disclosure Summary 063011" xfId="53198"/>
    <cellStyle name="Normal 4 6 3" xfId="53199"/>
    <cellStyle name="Normal 4 6 3 2" xfId="53200"/>
    <cellStyle name="Normal 4 6 3 2 2" xfId="53201"/>
    <cellStyle name="Normal 4 6 3 3" xfId="53202"/>
    <cellStyle name="Normal 4 6 4" xfId="53203"/>
    <cellStyle name="Normal 4 6 4 2" xfId="53204"/>
    <cellStyle name="Normal 4 6 4 2 2" xfId="53205"/>
    <cellStyle name="Normal 4 6 4 3" xfId="53206"/>
    <cellStyle name="Normal 4 6 5" xfId="53207"/>
    <cellStyle name="Normal 4 6 5 2" xfId="53208"/>
    <cellStyle name="Normal 4 6 6" xfId="53209"/>
    <cellStyle name="Normal 4 6 7" xfId="53210"/>
    <cellStyle name="Normal 4 6 8" xfId="53211"/>
    <cellStyle name="Normal 4 6 9" xfId="53212"/>
    <cellStyle name="Normal 4 6_PNF Disclosure Summary 063011" xfId="53213"/>
    <cellStyle name="Normal 4 7" xfId="53214"/>
    <cellStyle name="Normal 4 7 10" xfId="53215"/>
    <cellStyle name="Normal 4 7 11" xfId="53216"/>
    <cellStyle name="Normal 4 7 12" xfId="53217"/>
    <cellStyle name="Normal 4 7 13" xfId="53218"/>
    <cellStyle name="Normal 4 7 14" xfId="53219"/>
    <cellStyle name="Normal 4 7 15" xfId="53220"/>
    <cellStyle name="Normal 4 7 16" xfId="53221"/>
    <cellStyle name="Normal 4 7 2" xfId="53222"/>
    <cellStyle name="Normal 4 7 2 10" xfId="53223"/>
    <cellStyle name="Normal 4 7 2 11" xfId="53224"/>
    <cellStyle name="Normal 4 7 2 12" xfId="53225"/>
    <cellStyle name="Normal 4 7 2 13" xfId="53226"/>
    <cellStyle name="Normal 4 7 2 14" xfId="53227"/>
    <cellStyle name="Normal 4 7 2 15" xfId="53228"/>
    <cellStyle name="Normal 4 7 2 2" xfId="53229"/>
    <cellStyle name="Normal 4 7 2 2 2" xfId="53230"/>
    <cellStyle name="Normal 4 7 2 2 2 2" xfId="53231"/>
    <cellStyle name="Normal 4 7 2 2 3" xfId="53232"/>
    <cellStyle name="Normal 4 7 2 3" xfId="53233"/>
    <cellStyle name="Normal 4 7 2 3 2" xfId="53234"/>
    <cellStyle name="Normal 4 7 2 3 2 2" xfId="53235"/>
    <cellStyle name="Normal 4 7 2 3 3" xfId="53236"/>
    <cellStyle name="Normal 4 7 2 4" xfId="53237"/>
    <cellStyle name="Normal 4 7 2 4 2" xfId="53238"/>
    <cellStyle name="Normal 4 7 2 5" xfId="53239"/>
    <cellStyle name="Normal 4 7 2 6" xfId="53240"/>
    <cellStyle name="Normal 4 7 2 7" xfId="53241"/>
    <cellStyle name="Normal 4 7 2 8" xfId="53242"/>
    <cellStyle name="Normal 4 7 2 9" xfId="53243"/>
    <cellStyle name="Normal 4 7 2_PNF Disclosure Summary 063011" xfId="53244"/>
    <cellStyle name="Normal 4 7 3" xfId="53245"/>
    <cellStyle name="Normal 4 7 3 2" xfId="53246"/>
    <cellStyle name="Normal 4 7 3 2 2" xfId="53247"/>
    <cellStyle name="Normal 4 7 3 3" xfId="53248"/>
    <cellStyle name="Normal 4 7 4" xfId="53249"/>
    <cellStyle name="Normal 4 7 4 2" xfId="53250"/>
    <cellStyle name="Normal 4 7 4 2 2" xfId="53251"/>
    <cellStyle name="Normal 4 7 4 3" xfId="53252"/>
    <cellStyle name="Normal 4 7 5" xfId="53253"/>
    <cellStyle name="Normal 4 7 5 2" xfId="53254"/>
    <cellStyle name="Normal 4 7 6" xfId="53255"/>
    <cellStyle name="Normal 4 7 7" xfId="53256"/>
    <cellStyle name="Normal 4 7 8" xfId="53257"/>
    <cellStyle name="Normal 4 7 9" xfId="53258"/>
    <cellStyle name="Normal 4 7_PNF Disclosure Summary 063011" xfId="53259"/>
    <cellStyle name="Normal 4 8" xfId="53260"/>
    <cellStyle name="Normal 4 8 10" xfId="53261"/>
    <cellStyle name="Normal 4 8 11" xfId="53262"/>
    <cellStyle name="Normal 4 8 12" xfId="53263"/>
    <cellStyle name="Normal 4 8 13" xfId="53264"/>
    <cellStyle name="Normal 4 8 14" xfId="53265"/>
    <cellStyle name="Normal 4 8 15" xfId="53266"/>
    <cellStyle name="Normal 4 8 2" xfId="53267"/>
    <cellStyle name="Normal 4 8 2 2" xfId="53268"/>
    <cellStyle name="Normal 4 8 2 2 2" xfId="53269"/>
    <cellStyle name="Normal 4 8 2 3" xfId="53270"/>
    <cellStyle name="Normal 4 8 3" xfId="53271"/>
    <cellStyle name="Normal 4 8 3 2" xfId="53272"/>
    <cellStyle name="Normal 4 8 3 2 2" xfId="53273"/>
    <cellStyle name="Normal 4 8 3 3" xfId="53274"/>
    <cellStyle name="Normal 4 8 4" xfId="53275"/>
    <cellStyle name="Normal 4 8 4 2" xfId="53276"/>
    <cellStyle name="Normal 4 8 5" xfId="53277"/>
    <cellStyle name="Normal 4 8 6" xfId="53278"/>
    <cellStyle name="Normal 4 8 7" xfId="53279"/>
    <cellStyle name="Normal 4 8 8" xfId="53280"/>
    <cellStyle name="Normal 4 8 9" xfId="53281"/>
    <cellStyle name="Normal 4 8_PNF Disclosure Summary 063011" xfId="53282"/>
    <cellStyle name="Normal 4 9" xfId="53283"/>
    <cellStyle name="Normal 4 9 2" xfId="53284"/>
    <cellStyle name="Normal 4 9 2 2" xfId="53285"/>
    <cellStyle name="Normal 4 9 3" xfId="53286"/>
    <cellStyle name="Normal 4_PNF Disclosure Summary 063011" xfId="53287"/>
    <cellStyle name="Normal 40" xfId="53288"/>
    <cellStyle name="Normal 41" xfId="53289"/>
    <cellStyle name="Normal 42" xfId="53290"/>
    <cellStyle name="Normal 43" xfId="53291"/>
    <cellStyle name="Normal 44" xfId="53292"/>
    <cellStyle name="Normal 45" xfId="53293"/>
    <cellStyle name="Normal 46" xfId="53294"/>
    <cellStyle name="Normal 47" xfId="53295"/>
    <cellStyle name="Normal 48" xfId="53296"/>
    <cellStyle name="Normal 49" xfId="53297"/>
    <cellStyle name="Normal 5" xfId="53298"/>
    <cellStyle name="Normal 5 10" xfId="53299"/>
    <cellStyle name="Normal 5 10 2" xfId="53300"/>
    <cellStyle name="Normal 5 10 2 2" xfId="53301"/>
    <cellStyle name="Normal 5 10 3" xfId="53302"/>
    <cellStyle name="Normal 5 11" xfId="53303"/>
    <cellStyle name="Normal 5 11 2" xfId="53304"/>
    <cellStyle name="Normal 5 12" xfId="53305"/>
    <cellStyle name="Normal 5 13" xfId="53306"/>
    <cellStyle name="Normal 5 14" xfId="53307"/>
    <cellStyle name="Normal 5 15" xfId="53308"/>
    <cellStyle name="Normal 5 16" xfId="53309"/>
    <cellStyle name="Normal 5 17" xfId="53310"/>
    <cellStyle name="Normal 5 18" xfId="53311"/>
    <cellStyle name="Normal 5 19" xfId="53312"/>
    <cellStyle name="Normal 5 2" xfId="53313"/>
    <cellStyle name="Normal 5 2 10" xfId="53314"/>
    <cellStyle name="Normal 5 2 11" xfId="53315"/>
    <cellStyle name="Normal 5 2 12" xfId="53316"/>
    <cellStyle name="Normal 5 2 13" xfId="53317"/>
    <cellStyle name="Normal 5 2 14" xfId="53318"/>
    <cellStyle name="Normal 5 2 15" xfId="53319"/>
    <cellStyle name="Normal 5 2 16" xfId="53320"/>
    <cellStyle name="Normal 5 2 2" xfId="53321"/>
    <cellStyle name="Normal 5 2 2 10" xfId="53322"/>
    <cellStyle name="Normal 5 2 2 11" xfId="53323"/>
    <cellStyle name="Normal 5 2 2 12" xfId="53324"/>
    <cellStyle name="Normal 5 2 2 13" xfId="53325"/>
    <cellStyle name="Normal 5 2 2 14" xfId="53326"/>
    <cellStyle name="Normal 5 2 2 15" xfId="53327"/>
    <cellStyle name="Normal 5 2 2 2" xfId="53328"/>
    <cellStyle name="Normal 5 2 2 2 2" xfId="53329"/>
    <cellStyle name="Normal 5 2 2 2 2 2" xfId="53330"/>
    <cellStyle name="Normal 5 2 2 2 3" xfId="53331"/>
    <cellStyle name="Normal 5 2 2 3" xfId="53332"/>
    <cellStyle name="Normal 5 2 2 3 2" xfId="53333"/>
    <cellStyle name="Normal 5 2 2 3 2 2" xfId="53334"/>
    <cellStyle name="Normal 5 2 2 3 3" xfId="53335"/>
    <cellStyle name="Normal 5 2 2 4" xfId="53336"/>
    <cellStyle name="Normal 5 2 2 4 2" xfId="53337"/>
    <cellStyle name="Normal 5 2 2 5" xfId="53338"/>
    <cellStyle name="Normal 5 2 2 6" xfId="53339"/>
    <cellStyle name="Normal 5 2 2 7" xfId="53340"/>
    <cellStyle name="Normal 5 2 2 8" xfId="53341"/>
    <cellStyle name="Normal 5 2 2 9" xfId="53342"/>
    <cellStyle name="Normal 5 2 2_PNF Disclosure Summary 063011" xfId="53343"/>
    <cellStyle name="Normal 5 2 3" xfId="53344"/>
    <cellStyle name="Normal 5 2 3 2" xfId="53345"/>
    <cellStyle name="Normal 5 2 3 2 2" xfId="53346"/>
    <cellStyle name="Normal 5 2 3 3" xfId="53347"/>
    <cellStyle name="Normal 5 2 4" xfId="53348"/>
    <cellStyle name="Normal 5 2 4 2" xfId="53349"/>
    <cellStyle name="Normal 5 2 4 2 2" xfId="53350"/>
    <cellStyle name="Normal 5 2 4 3" xfId="53351"/>
    <cellStyle name="Normal 5 2 5" xfId="53352"/>
    <cellStyle name="Normal 5 2 5 2" xfId="53353"/>
    <cellStyle name="Normal 5 2 6" xfId="53354"/>
    <cellStyle name="Normal 5 2 7" xfId="53355"/>
    <cellStyle name="Normal 5 2 8" xfId="53356"/>
    <cellStyle name="Normal 5 2 9" xfId="53357"/>
    <cellStyle name="Normal 5 2_PNF Disclosure Summary 063011" xfId="53358"/>
    <cellStyle name="Normal 5 20" xfId="53359"/>
    <cellStyle name="Normal 5 21" xfId="53360"/>
    <cellStyle name="Normal 5 22" xfId="53361"/>
    <cellStyle name="Normal 5 3" xfId="53362"/>
    <cellStyle name="Normal 5 3 10" xfId="53363"/>
    <cellStyle name="Normal 5 3 11" xfId="53364"/>
    <cellStyle name="Normal 5 3 12" xfId="53365"/>
    <cellStyle name="Normal 5 3 13" xfId="53366"/>
    <cellStyle name="Normal 5 3 14" xfId="53367"/>
    <cellStyle name="Normal 5 3 15" xfId="53368"/>
    <cellStyle name="Normal 5 3 16" xfId="53369"/>
    <cellStyle name="Normal 5 3 2" xfId="53370"/>
    <cellStyle name="Normal 5 3 2 10" xfId="53371"/>
    <cellStyle name="Normal 5 3 2 11" xfId="53372"/>
    <cellStyle name="Normal 5 3 2 12" xfId="53373"/>
    <cellStyle name="Normal 5 3 2 13" xfId="53374"/>
    <cellStyle name="Normal 5 3 2 14" xfId="53375"/>
    <cellStyle name="Normal 5 3 2 15" xfId="53376"/>
    <cellStyle name="Normal 5 3 2 2" xfId="53377"/>
    <cellStyle name="Normal 5 3 2 2 2" xfId="53378"/>
    <cellStyle name="Normal 5 3 2 2 2 2" xfId="53379"/>
    <cellStyle name="Normal 5 3 2 2 3" xfId="53380"/>
    <cellStyle name="Normal 5 3 2 3" xfId="53381"/>
    <cellStyle name="Normal 5 3 2 3 2" xfId="53382"/>
    <cellStyle name="Normal 5 3 2 3 2 2" xfId="53383"/>
    <cellStyle name="Normal 5 3 2 3 3" xfId="53384"/>
    <cellStyle name="Normal 5 3 2 4" xfId="53385"/>
    <cellStyle name="Normal 5 3 2 4 2" xfId="53386"/>
    <cellStyle name="Normal 5 3 2 5" xfId="53387"/>
    <cellStyle name="Normal 5 3 2 6" xfId="53388"/>
    <cellStyle name="Normal 5 3 2 7" xfId="53389"/>
    <cellStyle name="Normal 5 3 2 8" xfId="53390"/>
    <cellStyle name="Normal 5 3 2 9" xfId="53391"/>
    <cellStyle name="Normal 5 3 2_PNF Disclosure Summary 063011" xfId="53392"/>
    <cellStyle name="Normal 5 3 3" xfId="53393"/>
    <cellStyle name="Normal 5 3 3 2" xfId="53394"/>
    <cellStyle name="Normal 5 3 3 2 2" xfId="53395"/>
    <cellStyle name="Normal 5 3 3 3" xfId="53396"/>
    <cellStyle name="Normal 5 3 4" xfId="53397"/>
    <cellStyle name="Normal 5 3 4 2" xfId="53398"/>
    <cellStyle name="Normal 5 3 4 2 2" xfId="53399"/>
    <cellStyle name="Normal 5 3 4 3" xfId="53400"/>
    <cellStyle name="Normal 5 3 5" xfId="53401"/>
    <cellStyle name="Normal 5 3 5 2" xfId="53402"/>
    <cellStyle name="Normal 5 3 6" xfId="53403"/>
    <cellStyle name="Normal 5 3 7" xfId="53404"/>
    <cellStyle name="Normal 5 3 8" xfId="53405"/>
    <cellStyle name="Normal 5 3 9" xfId="53406"/>
    <cellStyle name="Normal 5 3_PNF Disclosure Summary 063011" xfId="53407"/>
    <cellStyle name="Normal 5 4" xfId="53408"/>
    <cellStyle name="Normal 5 4 10" xfId="53409"/>
    <cellStyle name="Normal 5 4 11" xfId="53410"/>
    <cellStyle name="Normal 5 4 12" xfId="53411"/>
    <cellStyle name="Normal 5 4 13" xfId="53412"/>
    <cellStyle name="Normal 5 4 14" xfId="53413"/>
    <cellStyle name="Normal 5 4 15" xfId="53414"/>
    <cellStyle name="Normal 5 4 16" xfId="53415"/>
    <cellStyle name="Normal 5 4 2" xfId="53416"/>
    <cellStyle name="Normal 5 4 2 10" xfId="53417"/>
    <cellStyle name="Normal 5 4 2 11" xfId="53418"/>
    <cellStyle name="Normal 5 4 2 12" xfId="53419"/>
    <cellStyle name="Normal 5 4 2 13" xfId="53420"/>
    <cellStyle name="Normal 5 4 2 14" xfId="53421"/>
    <cellStyle name="Normal 5 4 2 15" xfId="53422"/>
    <cellStyle name="Normal 5 4 2 2" xfId="53423"/>
    <cellStyle name="Normal 5 4 2 2 2" xfId="53424"/>
    <cellStyle name="Normal 5 4 2 2 2 2" xfId="53425"/>
    <cellStyle name="Normal 5 4 2 2 3" xfId="53426"/>
    <cellStyle name="Normal 5 4 2 3" xfId="53427"/>
    <cellStyle name="Normal 5 4 2 3 2" xfId="53428"/>
    <cellStyle name="Normal 5 4 2 3 2 2" xfId="53429"/>
    <cellStyle name="Normal 5 4 2 3 3" xfId="53430"/>
    <cellStyle name="Normal 5 4 2 4" xfId="53431"/>
    <cellStyle name="Normal 5 4 2 4 2" xfId="53432"/>
    <cellStyle name="Normal 5 4 2 5" xfId="53433"/>
    <cellStyle name="Normal 5 4 2 6" xfId="53434"/>
    <cellStyle name="Normal 5 4 2 7" xfId="53435"/>
    <cellStyle name="Normal 5 4 2 8" xfId="53436"/>
    <cellStyle name="Normal 5 4 2 9" xfId="53437"/>
    <cellStyle name="Normal 5 4 2_PNF Disclosure Summary 063011" xfId="53438"/>
    <cellStyle name="Normal 5 4 3" xfId="53439"/>
    <cellStyle name="Normal 5 4 3 2" xfId="53440"/>
    <cellStyle name="Normal 5 4 3 2 2" xfId="53441"/>
    <cellStyle name="Normal 5 4 3 3" xfId="53442"/>
    <cellStyle name="Normal 5 4 4" xfId="53443"/>
    <cellStyle name="Normal 5 4 4 2" xfId="53444"/>
    <cellStyle name="Normal 5 4 4 2 2" xfId="53445"/>
    <cellStyle name="Normal 5 4 4 3" xfId="53446"/>
    <cellStyle name="Normal 5 4 5" xfId="53447"/>
    <cellStyle name="Normal 5 4 5 2" xfId="53448"/>
    <cellStyle name="Normal 5 4 6" xfId="53449"/>
    <cellStyle name="Normal 5 4 7" xfId="53450"/>
    <cellStyle name="Normal 5 4 8" xfId="53451"/>
    <cellStyle name="Normal 5 4 9" xfId="53452"/>
    <cellStyle name="Normal 5 4_PNF Disclosure Summary 063011" xfId="53453"/>
    <cellStyle name="Normal 5 5" xfId="53454"/>
    <cellStyle name="Normal 5 5 10" xfId="53455"/>
    <cellStyle name="Normal 5 5 11" xfId="53456"/>
    <cellStyle name="Normal 5 5 12" xfId="53457"/>
    <cellStyle name="Normal 5 5 13" xfId="53458"/>
    <cellStyle name="Normal 5 5 14" xfId="53459"/>
    <cellStyle name="Normal 5 5 15" xfId="53460"/>
    <cellStyle name="Normal 5 5 16" xfId="53461"/>
    <cellStyle name="Normal 5 5 2" xfId="53462"/>
    <cellStyle name="Normal 5 5 2 10" xfId="53463"/>
    <cellStyle name="Normal 5 5 2 11" xfId="53464"/>
    <cellStyle name="Normal 5 5 2 12" xfId="53465"/>
    <cellStyle name="Normal 5 5 2 13" xfId="53466"/>
    <cellStyle name="Normal 5 5 2 14" xfId="53467"/>
    <cellStyle name="Normal 5 5 2 15" xfId="53468"/>
    <cellStyle name="Normal 5 5 2 2" xfId="53469"/>
    <cellStyle name="Normal 5 5 2 2 2" xfId="53470"/>
    <cellStyle name="Normal 5 5 2 2 2 2" xfId="53471"/>
    <cellStyle name="Normal 5 5 2 2 3" xfId="53472"/>
    <cellStyle name="Normal 5 5 2 3" xfId="53473"/>
    <cellStyle name="Normal 5 5 2 3 2" xfId="53474"/>
    <cellStyle name="Normal 5 5 2 3 2 2" xfId="53475"/>
    <cellStyle name="Normal 5 5 2 3 3" xfId="53476"/>
    <cellStyle name="Normal 5 5 2 4" xfId="53477"/>
    <cellStyle name="Normal 5 5 2 4 2" xfId="53478"/>
    <cellStyle name="Normal 5 5 2 5" xfId="53479"/>
    <cellStyle name="Normal 5 5 2 6" xfId="53480"/>
    <cellStyle name="Normal 5 5 2 7" xfId="53481"/>
    <cellStyle name="Normal 5 5 2 8" xfId="53482"/>
    <cellStyle name="Normal 5 5 2 9" xfId="53483"/>
    <cellStyle name="Normal 5 5 2_PNF Disclosure Summary 063011" xfId="53484"/>
    <cellStyle name="Normal 5 5 3" xfId="53485"/>
    <cellStyle name="Normal 5 5 3 2" xfId="53486"/>
    <cellStyle name="Normal 5 5 3 2 2" xfId="53487"/>
    <cellStyle name="Normal 5 5 3 3" xfId="53488"/>
    <cellStyle name="Normal 5 5 4" xfId="53489"/>
    <cellStyle name="Normal 5 5 4 2" xfId="53490"/>
    <cellStyle name="Normal 5 5 4 2 2" xfId="53491"/>
    <cellStyle name="Normal 5 5 4 3" xfId="53492"/>
    <cellStyle name="Normal 5 5 5" xfId="53493"/>
    <cellStyle name="Normal 5 5 5 2" xfId="53494"/>
    <cellStyle name="Normal 5 5 6" xfId="53495"/>
    <cellStyle name="Normal 5 5 7" xfId="53496"/>
    <cellStyle name="Normal 5 5 8" xfId="53497"/>
    <cellStyle name="Normal 5 5 9" xfId="53498"/>
    <cellStyle name="Normal 5 5_PNF Disclosure Summary 063011" xfId="53499"/>
    <cellStyle name="Normal 5 6" xfId="53500"/>
    <cellStyle name="Normal 5 6 10" xfId="53501"/>
    <cellStyle name="Normal 5 6 11" xfId="53502"/>
    <cellStyle name="Normal 5 6 12" xfId="53503"/>
    <cellStyle name="Normal 5 6 13" xfId="53504"/>
    <cellStyle name="Normal 5 6 14" xfId="53505"/>
    <cellStyle name="Normal 5 6 15" xfId="53506"/>
    <cellStyle name="Normal 5 6 16" xfId="53507"/>
    <cellStyle name="Normal 5 6 2" xfId="53508"/>
    <cellStyle name="Normal 5 6 2 10" xfId="53509"/>
    <cellStyle name="Normal 5 6 2 11" xfId="53510"/>
    <cellStyle name="Normal 5 6 2 12" xfId="53511"/>
    <cellStyle name="Normal 5 6 2 13" xfId="53512"/>
    <cellStyle name="Normal 5 6 2 14" xfId="53513"/>
    <cellStyle name="Normal 5 6 2 15" xfId="53514"/>
    <cellStyle name="Normal 5 6 2 2" xfId="53515"/>
    <cellStyle name="Normal 5 6 2 2 2" xfId="53516"/>
    <cellStyle name="Normal 5 6 2 2 2 2" xfId="53517"/>
    <cellStyle name="Normal 5 6 2 2 3" xfId="53518"/>
    <cellStyle name="Normal 5 6 2 3" xfId="53519"/>
    <cellStyle name="Normal 5 6 2 3 2" xfId="53520"/>
    <cellStyle name="Normal 5 6 2 3 2 2" xfId="53521"/>
    <cellStyle name="Normal 5 6 2 3 3" xfId="53522"/>
    <cellStyle name="Normal 5 6 2 4" xfId="53523"/>
    <cellStyle name="Normal 5 6 2 4 2" xfId="53524"/>
    <cellStyle name="Normal 5 6 2 5" xfId="53525"/>
    <cellStyle name="Normal 5 6 2 6" xfId="53526"/>
    <cellStyle name="Normal 5 6 2 7" xfId="53527"/>
    <cellStyle name="Normal 5 6 2 8" xfId="53528"/>
    <cellStyle name="Normal 5 6 2 9" xfId="53529"/>
    <cellStyle name="Normal 5 6 2_PNF Disclosure Summary 063011" xfId="53530"/>
    <cellStyle name="Normal 5 6 3" xfId="53531"/>
    <cellStyle name="Normal 5 6 3 2" xfId="53532"/>
    <cellStyle name="Normal 5 6 3 2 2" xfId="53533"/>
    <cellStyle name="Normal 5 6 3 3" xfId="53534"/>
    <cellStyle name="Normal 5 6 4" xfId="53535"/>
    <cellStyle name="Normal 5 6 4 2" xfId="53536"/>
    <cellStyle name="Normal 5 6 4 2 2" xfId="53537"/>
    <cellStyle name="Normal 5 6 4 3" xfId="53538"/>
    <cellStyle name="Normal 5 6 5" xfId="53539"/>
    <cellStyle name="Normal 5 6 5 2" xfId="53540"/>
    <cellStyle name="Normal 5 6 6" xfId="53541"/>
    <cellStyle name="Normal 5 6 7" xfId="53542"/>
    <cellStyle name="Normal 5 6 8" xfId="53543"/>
    <cellStyle name="Normal 5 6 9" xfId="53544"/>
    <cellStyle name="Normal 5 6_PNF Disclosure Summary 063011" xfId="53545"/>
    <cellStyle name="Normal 5 7" xfId="53546"/>
    <cellStyle name="Normal 5 7 10" xfId="53547"/>
    <cellStyle name="Normal 5 7 11" xfId="53548"/>
    <cellStyle name="Normal 5 7 12" xfId="53549"/>
    <cellStyle name="Normal 5 7 13" xfId="53550"/>
    <cellStyle name="Normal 5 7 14" xfId="53551"/>
    <cellStyle name="Normal 5 7 15" xfId="53552"/>
    <cellStyle name="Normal 5 7 16" xfId="53553"/>
    <cellStyle name="Normal 5 7 2" xfId="53554"/>
    <cellStyle name="Normal 5 7 2 10" xfId="53555"/>
    <cellStyle name="Normal 5 7 2 11" xfId="53556"/>
    <cellStyle name="Normal 5 7 2 12" xfId="53557"/>
    <cellStyle name="Normal 5 7 2 13" xfId="53558"/>
    <cellStyle name="Normal 5 7 2 14" xfId="53559"/>
    <cellStyle name="Normal 5 7 2 15" xfId="53560"/>
    <cellStyle name="Normal 5 7 2 2" xfId="53561"/>
    <cellStyle name="Normal 5 7 2 2 2" xfId="53562"/>
    <cellStyle name="Normal 5 7 2 2 2 2" xfId="53563"/>
    <cellStyle name="Normal 5 7 2 2 3" xfId="53564"/>
    <cellStyle name="Normal 5 7 2 3" xfId="53565"/>
    <cellStyle name="Normal 5 7 2 3 2" xfId="53566"/>
    <cellStyle name="Normal 5 7 2 3 2 2" xfId="53567"/>
    <cellStyle name="Normal 5 7 2 3 3" xfId="53568"/>
    <cellStyle name="Normal 5 7 2 4" xfId="53569"/>
    <cellStyle name="Normal 5 7 2 4 2" xfId="53570"/>
    <cellStyle name="Normal 5 7 2 5" xfId="53571"/>
    <cellStyle name="Normal 5 7 2 6" xfId="53572"/>
    <cellStyle name="Normal 5 7 2 7" xfId="53573"/>
    <cellStyle name="Normal 5 7 2 8" xfId="53574"/>
    <cellStyle name="Normal 5 7 2 9" xfId="53575"/>
    <cellStyle name="Normal 5 7 2_PNF Disclosure Summary 063011" xfId="53576"/>
    <cellStyle name="Normal 5 7 3" xfId="53577"/>
    <cellStyle name="Normal 5 7 3 2" xfId="53578"/>
    <cellStyle name="Normal 5 7 3 2 2" xfId="53579"/>
    <cellStyle name="Normal 5 7 3 3" xfId="53580"/>
    <cellStyle name="Normal 5 7 4" xfId="53581"/>
    <cellStyle name="Normal 5 7 4 2" xfId="53582"/>
    <cellStyle name="Normal 5 7 4 2 2" xfId="53583"/>
    <cellStyle name="Normal 5 7 4 3" xfId="53584"/>
    <cellStyle name="Normal 5 7 5" xfId="53585"/>
    <cellStyle name="Normal 5 7 5 2" xfId="53586"/>
    <cellStyle name="Normal 5 7 6" xfId="53587"/>
    <cellStyle name="Normal 5 7 7" xfId="53588"/>
    <cellStyle name="Normal 5 7 8" xfId="53589"/>
    <cellStyle name="Normal 5 7 9" xfId="53590"/>
    <cellStyle name="Normal 5 7_PNF Disclosure Summary 063011" xfId="53591"/>
    <cellStyle name="Normal 5 8" xfId="53592"/>
    <cellStyle name="Normal 5 8 10" xfId="53593"/>
    <cellStyle name="Normal 5 8 11" xfId="53594"/>
    <cellStyle name="Normal 5 8 12" xfId="53595"/>
    <cellStyle name="Normal 5 8 13" xfId="53596"/>
    <cellStyle name="Normal 5 8 14" xfId="53597"/>
    <cellStyle name="Normal 5 8 15" xfId="53598"/>
    <cellStyle name="Normal 5 8 2" xfId="53599"/>
    <cellStyle name="Normal 5 8 2 2" xfId="53600"/>
    <cellStyle name="Normal 5 8 2 2 2" xfId="53601"/>
    <cellStyle name="Normal 5 8 2 3" xfId="53602"/>
    <cellStyle name="Normal 5 8 3" xfId="53603"/>
    <cellStyle name="Normal 5 8 3 2" xfId="53604"/>
    <cellStyle name="Normal 5 8 3 2 2" xfId="53605"/>
    <cellStyle name="Normal 5 8 3 3" xfId="53606"/>
    <cellStyle name="Normal 5 8 4" xfId="53607"/>
    <cellStyle name="Normal 5 8 4 2" xfId="53608"/>
    <cellStyle name="Normal 5 8 5" xfId="53609"/>
    <cellStyle name="Normal 5 8 6" xfId="53610"/>
    <cellStyle name="Normal 5 8 7" xfId="53611"/>
    <cellStyle name="Normal 5 8 8" xfId="53612"/>
    <cellStyle name="Normal 5 8 9" xfId="53613"/>
    <cellStyle name="Normal 5 8_PNF Disclosure Summary 063011" xfId="53614"/>
    <cellStyle name="Normal 5 9" xfId="53615"/>
    <cellStyle name="Normal 5 9 2" xfId="53616"/>
    <cellStyle name="Normal 5 9 2 2" xfId="53617"/>
    <cellStyle name="Normal 5 9 3" xfId="53618"/>
    <cellStyle name="Normal 5_PNF Disclosure Summary 063011" xfId="53619"/>
    <cellStyle name="Normal 50" xfId="53620"/>
    <cellStyle name="Normal 51" xfId="53621"/>
    <cellStyle name="Normal 52" xfId="53622"/>
    <cellStyle name="Normal 53" xfId="53623"/>
    <cellStyle name="Normal 54" xfId="53624"/>
    <cellStyle name="Normal 55" xfId="53625"/>
    <cellStyle name="Normal 56" xfId="53626"/>
    <cellStyle name="Normal 57" xfId="53627"/>
    <cellStyle name="Normal 58" xfId="53628"/>
    <cellStyle name="Normal 59" xfId="53629"/>
    <cellStyle name="Normal 6" xfId="53630"/>
    <cellStyle name="Normal 6 10" xfId="53631"/>
    <cellStyle name="Normal 6 10 2" xfId="53632"/>
    <cellStyle name="Normal 6 10 2 2" xfId="53633"/>
    <cellStyle name="Normal 6 10 3" xfId="53634"/>
    <cellStyle name="Normal 6 11" xfId="53635"/>
    <cellStyle name="Normal 6 11 2" xfId="53636"/>
    <cellStyle name="Normal 6 12" xfId="53637"/>
    <cellStyle name="Normal 6 13" xfId="53638"/>
    <cellStyle name="Normal 6 14" xfId="53639"/>
    <cellStyle name="Normal 6 15" xfId="53640"/>
    <cellStyle name="Normal 6 16" xfId="53641"/>
    <cellStyle name="Normal 6 17" xfId="53642"/>
    <cellStyle name="Normal 6 18" xfId="53643"/>
    <cellStyle name="Normal 6 19" xfId="53644"/>
    <cellStyle name="Normal 6 2" xfId="53645"/>
    <cellStyle name="Normal 6 2 10" xfId="53646"/>
    <cellStyle name="Normal 6 2 11" xfId="53647"/>
    <cellStyle name="Normal 6 2 12" xfId="53648"/>
    <cellStyle name="Normal 6 2 13" xfId="53649"/>
    <cellStyle name="Normal 6 2 14" xfId="53650"/>
    <cellStyle name="Normal 6 2 15" xfId="53651"/>
    <cellStyle name="Normal 6 2 16" xfId="53652"/>
    <cellStyle name="Normal 6 2 2" xfId="53653"/>
    <cellStyle name="Normal 6 2 2 10" xfId="53654"/>
    <cellStyle name="Normal 6 2 2 11" xfId="53655"/>
    <cellStyle name="Normal 6 2 2 12" xfId="53656"/>
    <cellStyle name="Normal 6 2 2 13" xfId="53657"/>
    <cellStyle name="Normal 6 2 2 14" xfId="53658"/>
    <cellStyle name="Normal 6 2 2 15" xfId="53659"/>
    <cellStyle name="Normal 6 2 2 2" xfId="53660"/>
    <cellStyle name="Normal 6 2 2 2 2" xfId="53661"/>
    <cellStyle name="Normal 6 2 2 2 2 2" xfId="53662"/>
    <cellStyle name="Normal 6 2 2 2 3" xfId="53663"/>
    <cellStyle name="Normal 6 2 2 3" xfId="53664"/>
    <cellStyle name="Normal 6 2 2 3 2" xfId="53665"/>
    <cellStyle name="Normal 6 2 2 3 2 2" xfId="53666"/>
    <cellStyle name="Normal 6 2 2 3 3" xfId="53667"/>
    <cellStyle name="Normal 6 2 2 4" xfId="53668"/>
    <cellStyle name="Normal 6 2 2 4 2" xfId="53669"/>
    <cellStyle name="Normal 6 2 2 5" xfId="53670"/>
    <cellStyle name="Normal 6 2 2 6" xfId="53671"/>
    <cellStyle name="Normal 6 2 2 7" xfId="53672"/>
    <cellStyle name="Normal 6 2 2 8" xfId="53673"/>
    <cellStyle name="Normal 6 2 2 9" xfId="53674"/>
    <cellStyle name="Normal 6 2 2_PNF Disclosure Summary 063011" xfId="53675"/>
    <cellStyle name="Normal 6 2 3" xfId="53676"/>
    <cellStyle name="Normal 6 2 3 2" xfId="53677"/>
    <cellStyle name="Normal 6 2 3 2 2" xfId="53678"/>
    <cellStyle name="Normal 6 2 3 3" xfId="53679"/>
    <cellStyle name="Normal 6 2 4" xfId="53680"/>
    <cellStyle name="Normal 6 2 4 2" xfId="53681"/>
    <cellStyle name="Normal 6 2 4 2 2" xfId="53682"/>
    <cellStyle name="Normal 6 2 4 3" xfId="53683"/>
    <cellStyle name="Normal 6 2 5" xfId="53684"/>
    <cellStyle name="Normal 6 2 5 2" xfId="53685"/>
    <cellStyle name="Normal 6 2 6" xfId="53686"/>
    <cellStyle name="Normal 6 2 7" xfId="53687"/>
    <cellStyle name="Normal 6 2 8" xfId="53688"/>
    <cellStyle name="Normal 6 2 9" xfId="53689"/>
    <cellStyle name="Normal 6 2_PNF Disclosure Summary 063011" xfId="53690"/>
    <cellStyle name="Normal 6 20" xfId="53691"/>
    <cellStyle name="Normal 6 21" xfId="53692"/>
    <cellStyle name="Normal 6 22" xfId="53693"/>
    <cellStyle name="Normal 6 3" xfId="53694"/>
    <cellStyle name="Normal 6 3 10" xfId="53695"/>
    <cellStyle name="Normal 6 3 11" xfId="53696"/>
    <cellStyle name="Normal 6 3 12" xfId="53697"/>
    <cellStyle name="Normal 6 3 13" xfId="53698"/>
    <cellStyle name="Normal 6 3 14" xfId="53699"/>
    <cellStyle name="Normal 6 3 15" xfId="53700"/>
    <cellStyle name="Normal 6 3 16" xfId="53701"/>
    <cellStyle name="Normal 6 3 2" xfId="53702"/>
    <cellStyle name="Normal 6 3 2 10" xfId="53703"/>
    <cellStyle name="Normal 6 3 2 11" xfId="53704"/>
    <cellStyle name="Normal 6 3 2 12" xfId="53705"/>
    <cellStyle name="Normal 6 3 2 13" xfId="53706"/>
    <cellStyle name="Normal 6 3 2 14" xfId="53707"/>
    <cellStyle name="Normal 6 3 2 15" xfId="53708"/>
    <cellStyle name="Normal 6 3 2 2" xfId="53709"/>
    <cellStyle name="Normal 6 3 2 2 2" xfId="53710"/>
    <cellStyle name="Normal 6 3 2 2 2 2" xfId="53711"/>
    <cellStyle name="Normal 6 3 2 2 3" xfId="53712"/>
    <cellStyle name="Normal 6 3 2 3" xfId="53713"/>
    <cellStyle name="Normal 6 3 2 3 2" xfId="53714"/>
    <cellStyle name="Normal 6 3 2 3 2 2" xfId="53715"/>
    <cellStyle name="Normal 6 3 2 3 3" xfId="53716"/>
    <cellStyle name="Normal 6 3 2 4" xfId="53717"/>
    <cellStyle name="Normal 6 3 2 4 2" xfId="53718"/>
    <cellStyle name="Normal 6 3 2 5" xfId="53719"/>
    <cellStyle name="Normal 6 3 2 6" xfId="53720"/>
    <cellStyle name="Normal 6 3 2 7" xfId="53721"/>
    <cellStyle name="Normal 6 3 2 8" xfId="53722"/>
    <cellStyle name="Normal 6 3 2 9" xfId="53723"/>
    <cellStyle name="Normal 6 3 2_PNF Disclosure Summary 063011" xfId="53724"/>
    <cellStyle name="Normal 6 3 3" xfId="53725"/>
    <cellStyle name="Normal 6 3 3 2" xfId="53726"/>
    <cellStyle name="Normal 6 3 3 2 2" xfId="53727"/>
    <cellStyle name="Normal 6 3 3 3" xfId="53728"/>
    <cellStyle name="Normal 6 3 4" xfId="53729"/>
    <cellStyle name="Normal 6 3 4 2" xfId="53730"/>
    <cellStyle name="Normal 6 3 4 2 2" xfId="53731"/>
    <cellStyle name="Normal 6 3 4 3" xfId="53732"/>
    <cellStyle name="Normal 6 3 5" xfId="53733"/>
    <cellStyle name="Normal 6 3 5 2" xfId="53734"/>
    <cellStyle name="Normal 6 3 6" xfId="53735"/>
    <cellStyle name="Normal 6 3 7" xfId="53736"/>
    <cellStyle name="Normal 6 3 8" xfId="53737"/>
    <cellStyle name="Normal 6 3 9" xfId="53738"/>
    <cellStyle name="Normal 6 3_PNF Disclosure Summary 063011" xfId="53739"/>
    <cellStyle name="Normal 6 4" xfId="53740"/>
    <cellStyle name="Normal 6 4 10" xfId="53741"/>
    <cellStyle name="Normal 6 4 11" xfId="53742"/>
    <cellStyle name="Normal 6 4 12" xfId="53743"/>
    <cellStyle name="Normal 6 4 13" xfId="53744"/>
    <cellStyle name="Normal 6 4 14" xfId="53745"/>
    <cellStyle name="Normal 6 4 15" xfId="53746"/>
    <cellStyle name="Normal 6 4 16" xfId="53747"/>
    <cellStyle name="Normal 6 4 2" xfId="53748"/>
    <cellStyle name="Normal 6 4 2 10" xfId="53749"/>
    <cellStyle name="Normal 6 4 2 11" xfId="53750"/>
    <cellStyle name="Normal 6 4 2 12" xfId="53751"/>
    <cellStyle name="Normal 6 4 2 13" xfId="53752"/>
    <cellStyle name="Normal 6 4 2 14" xfId="53753"/>
    <cellStyle name="Normal 6 4 2 15" xfId="53754"/>
    <cellStyle name="Normal 6 4 2 2" xfId="53755"/>
    <cellStyle name="Normal 6 4 2 2 2" xfId="53756"/>
    <cellStyle name="Normal 6 4 2 2 2 2" xfId="53757"/>
    <cellStyle name="Normal 6 4 2 2 3" xfId="53758"/>
    <cellStyle name="Normal 6 4 2 3" xfId="53759"/>
    <cellStyle name="Normal 6 4 2 3 2" xfId="53760"/>
    <cellStyle name="Normal 6 4 2 3 2 2" xfId="53761"/>
    <cellStyle name="Normal 6 4 2 3 3" xfId="53762"/>
    <cellStyle name="Normal 6 4 2 4" xfId="53763"/>
    <cellStyle name="Normal 6 4 2 4 2" xfId="53764"/>
    <cellStyle name="Normal 6 4 2 5" xfId="53765"/>
    <cellStyle name="Normal 6 4 2 6" xfId="53766"/>
    <cellStyle name="Normal 6 4 2 7" xfId="53767"/>
    <cellStyle name="Normal 6 4 2 8" xfId="53768"/>
    <cellStyle name="Normal 6 4 2 9" xfId="53769"/>
    <cellStyle name="Normal 6 4 2_PNF Disclosure Summary 063011" xfId="53770"/>
    <cellStyle name="Normal 6 4 3" xfId="53771"/>
    <cellStyle name="Normal 6 4 3 2" xfId="53772"/>
    <cellStyle name="Normal 6 4 3 2 2" xfId="53773"/>
    <cellStyle name="Normal 6 4 3 3" xfId="53774"/>
    <cellStyle name="Normal 6 4 4" xfId="53775"/>
    <cellStyle name="Normal 6 4 4 2" xfId="53776"/>
    <cellStyle name="Normal 6 4 4 2 2" xfId="53777"/>
    <cellStyle name="Normal 6 4 4 3" xfId="53778"/>
    <cellStyle name="Normal 6 4 5" xfId="53779"/>
    <cellStyle name="Normal 6 4 5 2" xfId="53780"/>
    <cellStyle name="Normal 6 4 6" xfId="53781"/>
    <cellStyle name="Normal 6 4 7" xfId="53782"/>
    <cellStyle name="Normal 6 4 8" xfId="53783"/>
    <cellStyle name="Normal 6 4 9" xfId="53784"/>
    <cellStyle name="Normal 6 4_PNF Disclosure Summary 063011" xfId="53785"/>
    <cellStyle name="Normal 6 5" xfId="53786"/>
    <cellStyle name="Normal 6 5 10" xfId="53787"/>
    <cellStyle name="Normal 6 5 11" xfId="53788"/>
    <cellStyle name="Normal 6 5 12" xfId="53789"/>
    <cellStyle name="Normal 6 5 13" xfId="53790"/>
    <cellStyle name="Normal 6 5 14" xfId="53791"/>
    <cellStyle name="Normal 6 5 15" xfId="53792"/>
    <cellStyle name="Normal 6 5 16" xfId="53793"/>
    <cellStyle name="Normal 6 5 2" xfId="53794"/>
    <cellStyle name="Normal 6 5 2 10" xfId="53795"/>
    <cellStyle name="Normal 6 5 2 11" xfId="53796"/>
    <cellStyle name="Normal 6 5 2 12" xfId="53797"/>
    <cellStyle name="Normal 6 5 2 13" xfId="53798"/>
    <cellStyle name="Normal 6 5 2 14" xfId="53799"/>
    <cellStyle name="Normal 6 5 2 15" xfId="53800"/>
    <cellStyle name="Normal 6 5 2 2" xfId="53801"/>
    <cellStyle name="Normal 6 5 2 2 2" xfId="53802"/>
    <cellStyle name="Normal 6 5 2 2 2 2" xfId="53803"/>
    <cellStyle name="Normal 6 5 2 2 3" xfId="53804"/>
    <cellStyle name="Normal 6 5 2 3" xfId="53805"/>
    <cellStyle name="Normal 6 5 2 3 2" xfId="53806"/>
    <cellStyle name="Normal 6 5 2 3 2 2" xfId="53807"/>
    <cellStyle name="Normal 6 5 2 3 3" xfId="53808"/>
    <cellStyle name="Normal 6 5 2 4" xfId="53809"/>
    <cellStyle name="Normal 6 5 2 4 2" xfId="53810"/>
    <cellStyle name="Normal 6 5 2 5" xfId="53811"/>
    <cellStyle name="Normal 6 5 2 6" xfId="53812"/>
    <cellStyle name="Normal 6 5 2 7" xfId="53813"/>
    <cellStyle name="Normal 6 5 2 8" xfId="53814"/>
    <cellStyle name="Normal 6 5 2 9" xfId="53815"/>
    <cellStyle name="Normal 6 5 2_PNF Disclosure Summary 063011" xfId="53816"/>
    <cellStyle name="Normal 6 5 3" xfId="53817"/>
    <cellStyle name="Normal 6 5 3 2" xfId="53818"/>
    <cellStyle name="Normal 6 5 3 2 2" xfId="53819"/>
    <cellStyle name="Normal 6 5 3 3" xfId="53820"/>
    <cellStyle name="Normal 6 5 4" xfId="53821"/>
    <cellStyle name="Normal 6 5 4 2" xfId="53822"/>
    <cellStyle name="Normal 6 5 4 2 2" xfId="53823"/>
    <cellStyle name="Normal 6 5 4 3" xfId="53824"/>
    <cellStyle name="Normal 6 5 5" xfId="53825"/>
    <cellStyle name="Normal 6 5 5 2" xfId="53826"/>
    <cellStyle name="Normal 6 5 6" xfId="53827"/>
    <cellStyle name="Normal 6 5 7" xfId="53828"/>
    <cellStyle name="Normal 6 5 8" xfId="53829"/>
    <cellStyle name="Normal 6 5 9" xfId="53830"/>
    <cellStyle name="Normal 6 5_PNF Disclosure Summary 063011" xfId="53831"/>
    <cellStyle name="Normal 6 6" xfId="53832"/>
    <cellStyle name="Normal 6 6 10" xfId="53833"/>
    <cellStyle name="Normal 6 6 11" xfId="53834"/>
    <cellStyle name="Normal 6 6 12" xfId="53835"/>
    <cellStyle name="Normal 6 6 13" xfId="53836"/>
    <cellStyle name="Normal 6 6 14" xfId="53837"/>
    <cellStyle name="Normal 6 6 15" xfId="53838"/>
    <cellStyle name="Normal 6 6 16" xfId="53839"/>
    <cellStyle name="Normal 6 6 2" xfId="53840"/>
    <cellStyle name="Normal 6 6 2 10" xfId="53841"/>
    <cellStyle name="Normal 6 6 2 11" xfId="53842"/>
    <cellStyle name="Normal 6 6 2 12" xfId="53843"/>
    <cellStyle name="Normal 6 6 2 13" xfId="53844"/>
    <cellStyle name="Normal 6 6 2 14" xfId="53845"/>
    <cellStyle name="Normal 6 6 2 15" xfId="53846"/>
    <cellStyle name="Normal 6 6 2 2" xfId="53847"/>
    <cellStyle name="Normal 6 6 2 2 2" xfId="53848"/>
    <cellStyle name="Normal 6 6 2 2 2 2" xfId="53849"/>
    <cellStyle name="Normal 6 6 2 2 3" xfId="53850"/>
    <cellStyle name="Normal 6 6 2 3" xfId="53851"/>
    <cellStyle name="Normal 6 6 2 3 2" xfId="53852"/>
    <cellStyle name="Normal 6 6 2 3 2 2" xfId="53853"/>
    <cellStyle name="Normal 6 6 2 3 3" xfId="53854"/>
    <cellStyle name="Normal 6 6 2 4" xfId="53855"/>
    <cellStyle name="Normal 6 6 2 4 2" xfId="53856"/>
    <cellStyle name="Normal 6 6 2 5" xfId="53857"/>
    <cellStyle name="Normal 6 6 2 6" xfId="53858"/>
    <cellStyle name="Normal 6 6 2 7" xfId="53859"/>
    <cellStyle name="Normal 6 6 2 8" xfId="53860"/>
    <cellStyle name="Normal 6 6 2 9" xfId="53861"/>
    <cellStyle name="Normal 6 6 2_PNF Disclosure Summary 063011" xfId="53862"/>
    <cellStyle name="Normal 6 6 3" xfId="53863"/>
    <cellStyle name="Normal 6 6 3 2" xfId="53864"/>
    <cellStyle name="Normal 6 6 3 2 2" xfId="53865"/>
    <cellStyle name="Normal 6 6 3 3" xfId="53866"/>
    <cellStyle name="Normal 6 6 4" xfId="53867"/>
    <cellStyle name="Normal 6 6 4 2" xfId="53868"/>
    <cellStyle name="Normal 6 6 4 2 2" xfId="53869"/>
    <cellStyle name="Normal 6 6 4 3" xfId="53870"/>
    <cellStyle name="Normal 6 6 5" xfId="53871"/>
    <cellStyle name="Normal 6 6 5 2" xfId="53872"/>
    <cellStyle name="Normal 6 6 6" xfId="53873"/>
    <cellStyle name="Normal 6 6 7" xfId="53874"/>
    <cellStyle name="Normal 6 6 8" xfId="53875"/>
    <cellStyle name="Normal 6 6 9" xfId="53876"/>
    <cellStyle name="Normal 6 6_PNF Disclosure Summary 063011" xfId="53877"/>
    <cellStyle name="Normal 6 7" xfId="53878"/>
    <cellStyle name="Normal 6 7 10" xfId="53879"/>
    <cellStyle name="Normal 6 7 11" xfId="53880"/>
    <cellStyle name="Normal 6 7 12" xfId="53881"/>
    <cellStyle name="Normal 6 7 13" xfId="53882"/>
    <cellStyle name="Normal 6 7 14" xfId="53883"/>
    <cellStyle name="Normal 6 7 15" xfId="53884"/>
    <cellStyle name="Normal 6 7 16" xfId="53885"/>
    <cellStyle name="Normal 6 7 2" xfId="53886"/>
    <cellStyle name="Normal 6 7 2 10" xfId="53887"/>
    <cellStyle name="Normal 6 7 2 11" xfId="53888"/>
    <cellStyle name="Normal 6 7 2 12" xfId="53889"/>
    <cellStyle name="Normal 6 7 2 13" xfId="53890"/>
    <cellStyle name="Normal 6 7 2 14" xfId="53891"/>
    <cellStyle name="Normal 6 7 2 15" xfId="53892"/>
    <cellStyle name="Normal 6 7 2 2" xfId="53893"/>
    <cellStyle name="Normal 6 7 2 2 2" xfId="53894"/>
    <cellStyle name="Normal 6 7 2 2 2 2" xfId="53895"/>
    <cellStyle name="Normal 6 7 2 2 3" xfId="53896"/>
    <cellStyle name="Normal 6 7 2 3" xfId="53897"/>
    <cellStyle name="Normal 6 7 2 3 2" xfId="53898"/>
    <cellStyle name="Normal 6 7 2 3 2 2" xfId="53899"/>
    <cellStyle name="Normal 6 7 2 3 3" xfId="53900"/>
    <cellStyle name="Normal 6 7 2 4" xfId="53901"/>
    <cellStyle name="Normal 6 7 2 4 2" xfId="53902"/>
    <cellStyle name="Normal 6 7 2 5" xfId="53903"/>
    <cellStyle name="Normal 6 7 2 6" xfId="53904"/>
    <cellStyle name="Normal 6 7 2 7" xfId="53905"/>
    <cellStyle name="Normal 6 7 2 8" xfId="53906"/>
    <cellStyle name="Normal 6 7 2 9" xfId="53907"/>
    <cellStyle name="Normal 6 7 2_PNF Disclosure Summary 063011" xfId="53908"/>
    <cellStyle name="Normal 6 7 3" xfId="53909"/>
    <cellStyle name="Normal 6 7 3 2" xfId="53910"/>
    <cellStyle name="Normal 6 7 3 2 2" xfId="53911"/>
    <cellStyle name="Normal 6 7 3 3" xfId="53912"/>
    <cellStyle name="Normal 6 7 4" xfId="53913"/>
    <cellStyle name="Normal 6 7 4 2" xfId="53914"/>
    <cellStyle name="Normal 6 7 4 2 2" xfId="53915"/>
    <cellStyle name="Normal 6 7 4 3" xfId="53916"/>
    <cellStyle name="Normal 6 7 5" xfId="53917"/>
    <cellStyle name="Normal 6 7 5 2" xfId="53918"/>
    <cellStyle name="Normal 6 7 6" xfId="53919"/>
    <cellStyle name="Normal 6 7 7" xfId="53920"/>
    <cellStyle name="Normal 6 7 8" xfId="53921"/>
    <cellStyle name="Normal 6 7 9" xfId="53922"/>
    <cellStyle name="Normal 6 7_PNF Disclosure Summary 063011" xfId="53923"/>
    <cellStyle name="Normal 6 8" xfId="53924"/>
    <cellStyle name="Normal 6 8 10" xfId="53925"/>
    <cellStyle name="Normal 6 8 11" xfId="53926"/>
    <cellStyle name="Normal 6 8 12" xfId="53927"/>
    <cellStyle name="Normal 6 8 13" xfId="53928"/>
    <cellStyle name="Normal 6 8 14" xfId="53929"/>
    <cellStyle name="Normal 6 8 15" xfId="53930"/>
    <cellStyle name="Normal 6 8 2" xfId="53931"/>
    <cellStyle name="Normal 6 8 2 2" xfId="53932"/>
    <cellStyle name="Normal 6 8 2 2 2" xfId="53933"/>
    <cellStyle name="Normal 6 8 2 3" xfId="53934"/>
    <cellStyle name="Normal 6 8 3" xfId="53935"/>
    <cellStyle name="Normal 6 8 3 2" xfId="53936"/>
    <cellStyle name="Normal 6 8 3 2 2" xfId="53937"/>
    <cellStyle name="Normal 6 8 3 3" xfId="53938"/>
    <cellStyle name="Normal 6 8 4" xfId="53939"/>
    <cellStyle name="Normal 6 8 4 2" xfId="53940"/>
    <cellStyle name="Normal 6 8 5" xfId="53941"/>
    <cellStyle name="Normal 6 8 6" xfId="53942"/>
    <cellStyle name="Normal 6 8 7" xfId="53943"/>
    <cellStyle name="Normal 6 8 8" xfId="53944"/>
    <cellStyle name="Normal 6 8 9" xfId="53945"/>
    <cellStyle name="Normal 6 8_PNF Disclosure Summary 063011" xfId="53946"/>
    <cellStyle name="Normal 6 9" xfId="53947"/>
    <cellStyle name="Normal 6 9 2" xfId="53948"/>
    <cellStyle name="Normal 6 9 2 2" xfId="53949"/>
    <cellStyle name="Normal 6 9 3" xfId="53950"/>
    <cellStyle name="Normal 6_PNF Disclosure Summary 063011" xfId="53951"/>
    <cellStyle name="Normal 60" xfId="53952"/>
    <cellStyle name="Normal 61" xfId="53953"/>
    <cellStyle name="Normal 62" xfId="53954"/>
    <cellStyle name="Normal 63" xfId="53955"/>
    <cellStyle name="Normal 64" xfId="53956"/>
    <cellStyle name="Normal 65" xfId="53957"/>
    <cellStyle name="Normal 66" xfId="53958"/>
    <cellStyle name="Normal 67" xfId="53959"/>
    <cellStyle name="Normal 68" xfId="53960"/>
    <cellStyle name="Normal 69" xfId="53961"/>
    <cellStyle name="Normal 7" xfId="53962"/>
    <cellStyle name="Normal 7 10" xfId="53963"/>
    <cellStyle name="Normal 7 10 2" xfId="53964"/>
    <cellStyle name="Normal 7 10 2 2" xfId="53965"/>
    <cellStyle name="Normal 7 10 3" xfId="53966"/>
    <cellStyle name="Normal 7 11" xfId="53967"/>
    <cellStyle name="Normal 7 11 2" xfId="53968"/>
    <cellStyle name="Normal 7 12" xfId="53969"/>
    <cellStyle name="Normal 7 13" xfId="53970"/>
    <cellStyle name="Normal 7 14" xfId="53971"/>
    <cellStyle name="Normal 7 15" xfId="53972"/>
    <cellStyle name="Normal 7 16" xfId="53973"/>
    <cellStyle name="Normal 7 17" xfId="53974"/>
    <cellStyle name="Normal 7 18" xfId="53975"/>
    <cellStyle name="Normal 7 19" xfId="53976"/>
    <cellStyle name="Normal 7 2" xfId="53977"/>
    <cellStyle name="Normal 7 2 10" xfId="53978"/>
    <cellStyle name="Normal 7 2 11" xfId="53979"/>
    <cellStyle name="Normal 7 2 12" xfId="53980"/>
    <cellStyle name="Normal 7 2 13" xfId="53981"/>
    <cellStyle name="Normal 7 2 14" xfId="53982"/>
    <cellStyle name="Normal 7 2 15" xfId="53983"/>
    <cellStyle name="Normal 7 2 16" xfId="53984"/>
    <cellStyle name="Normal 7 2 2" xfId="53985"/>
    <cellStyle name="Normal 7 2 2 10" xfId="53986"/>
    <cellStyle name="Normal 7 2 2 11" xfId="53987"/>
    <cellStyle name="Normal 7 2 2 12" xfId="53988"/>
    <cellStyle name="Normal 7 2 2 13" xfId="53989"/>
    <cellStyle name="Normal 7 2 2 14" xfId="53990"/>
    <cellStyle name="Normal 7 2 2 15" xfId="53991"/>
    <cellStyle name="Normal 7 2 2 2" xfId="53992"/>
    <cellStyle name="Normal 7 2 2 2 2" xfId="53993"/>
    <cellStyle name="Normal 7 2 2 2 2 2" xfId="53994"/>
    <cellStyle name="Normal 7 2 2 2 3" xfId="53995"/>
    <cellStyle name="Normal 7 2 2 3" xfId="53996"/>
    <cellStyle name="Normal 7 2 2 3 2" xfId="53997"/>
    <cellStyle name="Normal 7 2 2 3 2 2" xfId="53998"/>
    <cellStyle name="Normal 7 2 2 3 3" xfId="53999"/>
    <cellStyle name="Normal 7 2 2 4" xfId="54000"/>
    <cellStyle name="Normal 7 2 2 4 2" xfId="54001"/>
    <cellStyle name="Normal 7 2 2 5" xfId="54002"/>
    <cellStyle name="Normal 7 2 2 6" xfId="54003"/>
    <cellStyle name="Normal 7 2 2 7" xfId="54004"/>
    <cellStyle name="Normal 7 2 2 8" xfId="54005"/>
    <cellStyle name="Normal 7 2 2 9" xfId="54006"/>
    <cellStyle name="Normal 7 2 2_PNF Disclosure Summary 063011" xfId="54007"/>
    <cellStyle name="Normal 7 2 3" xfId="54008"/>
    <cellStyle name="Normal 7 2 3 2" xfId="54009"/>
    <cellStyle name="Normal 7 2 3 2 2" xfId="54010"/>
    <cellStyle name="Normal 7 2 3 3" xfId="54011"/>
    <cellStyle name="Normal 7 2 4" xfId="54012"/>
    <cellStyle name="Normal 7 2 4 2" xfId="54013"/>
    <cellStyle name="Normal 7 2 4 2 2" xfId="54014"/>
    <cellStyle name="Normal 7 2 4 3" xfId="54015"/>
    <cellStyle name="Normal 7 2 5" xfId="54016"/>
    <cellStyle name="Normal 7 2 5 2" xfId="54017"/>
    <cellStyle name="Normal 7 2 6" xfId="54018"/>
    <cellStyle name="Normal 7 2 7" xfId="54019"/>
    <cellStyle name="Normal 7 2 8" xfId="54020"/>
    <cellStyle name="Normal 7 2 9" xfId="54021"/>
    <cellStyle name="Normal 7 2_PNF Disclosure Summary 063011" xfId="54022"/>
    <cellStyle name="Normal 7 20" xfId="54023"/>
    <cellStyle name="Normal 7 21" xfId="54024"/>
    <cellStyle name="Normal 7 22" xfId="54025"/>
    <cellStyle name="Normal 7 3" xfId="54026"/>
    <cellStyle name="Normal 7 3 10" xfId="54027"/>
    <cellStyle name="Normal 7 3 11" xfId="54028"/>
    <cellStyle name="Normal 7 3 12" xfId="54029"/>
    <cellStyle name="Normal 7 3 13" xfId="54030"/>
    <cellStyle name="Normal 7 3 14" xfId="54031"/>
    <cellStyle name="Normal 7 3 15" xfId="54032"/>
    <cellStyle name="Normal 7 3 16" xfId="54033"/>
    <cellStyle name="Normal 7 3 2" xfId="54034"/>
    <cellStyle name="Normal 7 3 2 10" xfId="54035"/>
    <cellStyle name="Normal 7 3 2 11" xfId="54036"/>
    <cellStyle name="Normal 7 3 2 12" xfId="54037"/>
    <cellStyle name="Normal 7 3 2 13" xfId="54038"/>
    <cellStyle name="Normal 7 3 2 14" xfId="54039"/>
    <cellStyle name="Normal 7 3 2 15" xfId="54040"/>
    <cellStyle name="Normal 7 3 2 2" xfId="54041"/>
    <cellStyle name="Normal 7 3 2 2 2" xfId="54042"/>
    <cellStyle name="Normal 7 3 2 2 2 2" xfId="54043"/>
    <cellStyle name="Normal 7 3 2 2 3" xfId="54044"/>
    <cellStyle name="Normal 7 3 2 3" xfId="54045"/>
    <cellStyle name="Normal 7 3 2 3 2" xfId="54046"/>
    <cellStyle name="Normal 7 3 2 3 2 2" xfId="54047"/>
    <cellStyle name="Normal 7 3 2 3 3" xfId="54048"/>
    <cellStyle name="Normal 7 3 2 4" xfId="54049"/>
    <cellStyle name="Normal 7 3 2 4 2" xfId="54050"/>
    <cellStyle name="Normal 7 3 2 5" xfId="54051"/>
    <cellStyle name="Normal 7 3 2 6" xfId="54052"/>
    <cellStyle name="Normal 7 3 2 7" xfId="54053"/>
    <cellStyle name="Normal 7 3 2 8" xfId="54054"/>
    <cellStyle name="Normal 7 3 2 9" xfId="54055"/>
    <cellStyle name="Normal 7 3 2_PNF Disclosure Summary 063011" xfId="54056"/>
    <cellStyle name="Normal 7 3 3" xfId="54057"/>
    <cellStyle name="Normal 7 3 3 2" xfId="54058"/>
    <cellStyle name="Normal 7 3 3 2 2" xfId="54059"/>
    <cellStyle name="Normal 7 3 3 3" xfId="54060"/>
    <cellStyle name="Normal 7 3 4" xfId="54061"/>
    <cellStyle name="Normal 7 3 4 2" xfId="54062"/>
    <cellStyle name="Normal 7 3 4 2 2" xfId="54063"/>
    <cellStyle name="Normal 7 3 4 3" xfId="54064"/>
    <cellStyle name="Normal 7 3 5" xfId="54065"/>
    <cellStyle name="Normal 7 3 5 2" xfId="54066"/>
    <cellStyle name="Normal 7 3 6" xfId="54067"/>
    <cellStyle name="Normal 7 3 7" xfId="54068"/>
    <cellStyle name="Normal 7 3 8" xfId="54069"/>
    <cellStyle name="Normal 7 3 9" xfId="54070"/>
    <cellStyle name="Normal 7 3_PNF Disclosure Summary 063011" xfId="54071"/>
    <cellStyle name="Normal 7 4" xfId="54072"/>
    <cellStyle name="Normal 7 4 10" xfId="54073"/>
    <cellStyle name="Normal 7 4 11" xfId="54074"/>
    <cellStyle name="Normal 7 4 12" xfId="54075"/>
    <cellStyle name="Normal 7 4 13" xfId="54076"/>
    <cellStyle name="Normal 7 4 14" xfId="54077"/>
    <cellStyle name="Normal 7 4 15" xfId="54078"/>
    <cellStyle name="Normal 7 4 16" xfId="54079"/>
    <cellStyle name="Normal 7 4 2" xfId="54080"/>
    <cellStyle name="Normal 7 4 2 10" xfId="54081"/>
    <cellStyle name="Normal 7 4 2 11" xfId="54082"/>
    <cellStyle name="Normal 7 4 2 12" xfId="54083"/>
    <cellStyle name="Normal 7 4 2 13" xfId="54084"/>
    <cellStyle name="Normal 7 4 2 14" xfId="54085"/>
    <cellStyle name="Normal 7 4 2 15" xfId="54086"/>
    <cellStyle name="Normal 7 4 2 2" xfId="54087"/>
    <cellStyle name="Normal 7 4 2 2 2" xfId="54088"/>
    <cellStyle name="Normal 7 4 2 2 2 2" xfId="54089"/>
    <cellStyle name="Normal 7 4 2 2 3" xfId="54090"/>
    <cellStyle name="Normal 7 4 2 3" xfId="54091"/>
    <cellStyle name="Normal 7 4 2 3 2" xfId="54092"/>
    <cellStyle name="Normal 7 4 2 3 2 2" xfId="54093"/>
    <cellStyle name="Normal 7 4 2 3 3" xfId="54094"/>
    <cellStyle name="Normal 7 4 2 4" xfId="54095"/>
    <cellStyle name="Normal 7 4 2 4 2" xfId="54096"/>
    <cellStyle name="Normal 7 4 2 5" xfId="54097"/>
    <cellStyle name="Normal 7 4 2 6" xfId="54098"/>
    <cellStyle name="Normal 7 4 2 7" xfId="54099"/>
    <cellStyle name="Normal 7 4 2 8" xfId="54100"/>
    <cellStyle name="Normal 7 4 2 9" xfId="54101"/>
    <cellStyle name="Normal 7 4 2_PNF Disclosure Summary 063011" xfId="54102"/>
    <cellStyle name="Normal 7 4 3" xfId="54103"/>
    <cellStyle name="Normal 7 4 3 2" xfId="54104"/>
    <cellStyle name="Normal 7 4 3 2 2" xfId="54105"/>
    <cellStyle name="Normal 7 4 3 3" xfId="54106"/>
    <cellStyle name="Normal 7 4 4" xfId="54107"/>
    <cellStyle name="Normal 7 4 4 2" xfId="54108"/>
    <cellStyle name="Normal 7 4 4 2 2" xfId="54109"/>
    <cellStyle name="Normal 7 4 4 3" xfId="54110"/>
    <cellStyle name="Normal 7 4 5" xfId="54111"/>
    <cellStyle name="Normal 7 4 5 2" xfId="54112"/>
    <cellStyle name="Normal 7 4 6" xfId="54113"/>
    <cellStyle name="Normal 7 4 7" xfId="54114"/>
    <cellStyle name="Normal 7 4 8" xfId="54115"/>
    <cellStyle name="Normal 7 4 9" xfId="54116"/>
    <cellStyle name="Normal 7 4_PNF Disclosure Summary 063011" xfId="54117"/>
    <cellStyle name="Normal 7 5" xfId="54118"/>
    <cellStyle name="Normal 7 5 10" xfId="54119"/>
    <cellStyle name="Normal 7 5 11" xfId="54120"/>
    <cellStyle name="Normal 7 5 12" xfId="54121"/>
    <cellStyle name="Normal 7 5 13" xfId="54122"/>
    <cellStyle name="Normal 7 5 14" xfId="54123"/>
    <cellStyle name="Normal 7 5 15" xfId="54124"/>
    <cellStyle name="Normal 7 5 16" xfId="54125"/>
    <cellStyle name="Normal 7 5 2" xfId="54126"/>
    <cellStyle name="Normal 7 5 2 10" xfId="54127"/>
    <cellStyle name="Normal 7 5 2 11" xfId="54128"/>
    <cellStyle name="Normal 7 5 2 12" xfId="54129"/>
    <cellStyle name="Normal 7 5 2 13" xfId="54130"/>
    <cellStyle name="Normal 7 5 2 14" xfId="54131"/>
    <cellStyle name="Normal 7 5 2 15" xfId="54132"/>
    <cellStyle name="Normal 7 5 2 2" xfId="54133"/>
    <cellStyle name="Normal 7 5 2 2 2" xfId="54134"/>
    <cellStyle name="Normal 7 5 2 2 2 2" xfId="54135"/>
    <cellStyle name="Normal 7 5 2 2 3" xfId="54136"/>
    <cellStyle name="Normal 7 5 2 3" xfId="54137"/>
    <cellStyle name="Normal 7 5 2 3 2" xfId="54138"/>
    <cellStyle name="Normal 7 5 2 3 2 2" xfId="54139"/>
    <cellStyle name="Normal 7 5 2 3 3" xfId="54140"/>
    <cellStyle name="Normal 7 5 2 4" xfId="54141"/>
    <cellStyle name="Normal 7 5 2 4 2" xfId="54142"/>
    <cellStyle name="Normal 7 5 2 5" xfId="54143"/>
    <cellStyle name="Normal 7 5 2 6" xfId="54144"/>
    <cellStyle name="Normal 7 5 2 7" xfId="54145"/>
    <cellStyle name="Normal 7 5 2 8" xfId="54146"/>
    <cellStyle name="Normal 7 5 2 9" xfId="54147"/>
    <cellStyle name="Normal 7 5 2_PNF Disclosure Summary 063011" xfId="54148"/>
    <cellStyle name="Normal 7 5 3" xfId="54149"/>
    <cellStyle name="Normal 7 5 3 2" xfId="54150"/>
    <cellStyle name="Normal 7 5 3 2 2" xfId="54151"/>
    <cellStyle name="Normal 7 5 3 3" xfId="54152"/>
    <cellStyle name="Normal 7 5 4" xfId="54153"/>
    <cellStyle name="Normal 7 5 4 2" xfId="54154"/>
    <cellStyle name="Normal 7 5 4 2 2" xfId="54155"/>
    <cellStyle name="Normal 7 5 4 3" xfId="54156"/>
    <cellStyle name="Normal 7 5 5" xfId="54157"/>
    <cellStyle name="Normal 7 5 5 2" xfId="54158"/>
    <cellStyle name="Normal 7 5 6" xfId="54159"/>
    <cellStyle name="Normal 7 5 7" xfId="54160"/>
    <cellStyle name="Normal 7 5 8" xfId="54161"/>
    <cellStyle name="Normal 7 5 9" xfId="54162"/>
    <cellStyle name="Normal 7 5_PNF Disclosure Summary 063011" xfId="54163"/>
    <cellStyle name="Normal 7 6" xfId="54164"/>
    <cellStyle name="Normal 7 6 10" xfId="54165"/>
    <cellStyle name="Normal 7 6 11" xfId="54166"/>
    <cellStyle name="Normal 7 6 12" xfId="54167"/>
    <cellStyle name="Normal 7 6 13" xfId="54168"/>
    <cellStyle name="Normal 7 6 14" xfId="54169"/>
    <cellStyle name="Normal 7 6 15" xfId="54170"/>
    <cellStyle name="Normal 7 6 16" xfId="54171"/>
    <cellStyle name="Normal 7 6 2" xfId="54172"/>
    <cellStyle name="Normal 7 6 2 10" xfId="54173"/>
    <cellStyle name="Normal 7 6 2 11" xfId="54174"/>
    <cellStyle name="Normal 7 6 2 12" xfId="54175"/>
    <cellStyle name="Normal 7 6 2 13" xfId="54176"/>
    <cellStyle name="Normal 7 6 2 14" xfId="54177"/>
    <cellStyle name="Normal 7 6 2 15" xfId="54178"/>
    <cellStyle name="Normal 7 6 2 2" xfId="54179"/>
    <cellStyle name="Normal 7 6 2 2 2" xfId="54180"/>
    <cellStyle name="Normal 7 6 2 2 2 2" xfId="54181"/>
    <cellStyle name="Normal 7 6 2 2 3" xfId="54182"/>
    <cellStyle name="Normal 7 6 2 3" xfId="54183"/>
    <cellStyle name="Normal 7 6 2 3 2" xfId="54184"/>
    <cellStyle name="Normal 7 6 2 3 2 2" xfId="54185"/>
    <cellStyle name="Normal 7 6 2 3 3" xfId="54186"/>
    <cellStyle name="Normal 7 6 2 4" xfId="54187"/>
    <cellStyle name="Normal 7 6 2 4 2" xfId="54188"/>
    <cellStyle name="Normal 7 6 2 5" xfId="54189"/>
    <cellStyle name="Normal 7 6 2 6" xfId="54190"/>
    <cellStyle name="Normal 7 6 2 7" xfId="54191"/>
    <cellStyle name="Normal 7 6 2 8" xfId="54192"/>
    <cellStyle name="Normal 7 6 2 9" xfId="54193"/>
    <cellStyle name="Normal 7 6 2_PNF Disclosure Summary 063011" xfId="54194"/>
    <cellStyle name="Normal 7 6 3" xfId="54195"/>
    <cellStyle name="Normal 7 6 3 2" xfId="54196"/>
    <cellStyle name="Normal 7 6 3 2 2" xfId="54197"/>
    <cellStyle name="Normal 7 6 3 3" xfId="54198"/>
    <cellStyle name="Normal 7 6 4" xfId="54199"/>
    <cellStyle name="Normal 7 6 4 2" xfId="54200"/>
    <cellStyle name="Normal 7 6 4 2 2" xfId="54201"/>
    <cellStyle name="Normal 7 6 4 3" xfId="54202"/>
    <cellStyle name="Normal 7 6 5" xfId="54203"/>
    <cellStyle name="Normal 7 6 5 2" xfId="54204"/>
    <cellStyle name="Normal 7 6 6" xfId="54205"/>
    <cellStyle name="Normal 7 6 7" xfId="54206"/>
    <cellStyle name="Normal 7 6 8" xfId="54207"/>
    <cellStyle name="Normal 7 6 9" xfId="54208"/>
    <cellStyle name="Normal 7 6_PNF Disclosure Summary 063011" xfId="54209"/>
    <cellStyle name="Normal 7 7" xfId="54210"/>
    <cellStyle name="Normal 7 7 10" xfId="54211"/>
    <cellStyle name="Normal 7 7 11" xfId="54212"/>
    <cellStyle name="Normal 7 7 12" xfId="54213"/>
    <cellStyle name="Normal 7 7 13" xfId="54214"/>
    <cellStyle name="Normal 7 7 14" xfId="54215"/>
    <cellStyle name="Normal 7 7 15" xfId="54216"/>
    <cellStyle name="Normal 7 7 16" xfId="54217"/>
    <cellStyle name="Normal 7 7 2" xfId="54218"/>
    <cellStyle name="Normal 7 7 2 10" xfId="54219"/>
    <cellStyle name="Normal 7 7 2 11" xfId="54220"/>
    <cellStyle name="Normal 7 7 2 12" xfId="54221"/>
    <cellStyle name="Normal 7 7 2 13" xfId="54222"/>
    <cellStyle name="Normal 7 7 2 14" xfId="54223"/>
    <cellStyle name="Normal 7 7 2 15" xfId="54224"/>
    <cellStyle name="Normal 7 7 2 2" xfId="54225"/>
    <cellStyle name="Normal 7 7 2 2 2" xfId="54226"/>
    <cellStyle name="Normal 7 7 2 2 2 2" xfId="54227"/>
    <cellStyle name="Normal 7 7 2 2 3" xfId="54228"/>
    <cellStyle name="Normal 7 7 2 3" xfId="54229"/>
    <cellStyle name="Normal 7 7 2 3 2" xfId="54230"/>
    <cellStyle name="Normal 7 7 2 3 2 2" xfId="54231"/>
    <cellStyle name="Normal 7 7 2 3 3" xfId="54232"/>
    <cellStyle name="Normal 7 7 2 4" xfId="54233"/>
    <cellStyle name="Normal 7 7 2 4 2" xfId="54234"/>
    <cellStyle name="Normal 7 7 2 5" xfId="54235"/>
    <cellStyle name="Normal 7 7 2 6" xfId="54236"/>
    <cellStyle name="Normal 7 7 2 7" xfId="54237"/>
    <cellStyle name="Normal 7 7 2 8" xfId="54238"/>
    <cellStyle name="Normal 7 7 2 9" xfId="54239"/>
    <cellStyle name="Normal 7 7 2_PNF Disclosure Summary 063011" xfId="54240"/>
    <cellStyle name="Normal 7 7 3" xfId="54241"/>
    <cellStyle name="Normal 7 7 3 2" xfId="54242"/>
    <cellStyle name="Normal 7 7 3 2 2" xfId="54243"/>
    <cellStyle name="Normal 7 7 3 3" xfId="54244"/>
    <cellStyle name="Normal 7 7 4" xfId="54245"/>
    <cellStyle name="Normal 7 7 4 2" xfId="54246"/>
    <cellStyle name="Normal 7 7 4 2 2" xfId="54247"/>
    <cellStyle name="Normal 7 7 4 3" xfId="54248"/>
    <cellStyle name="Normal 7 7 5" xfId="54249"/>
    <cellStyle name="Normal 7 7 5 2" xfId="54250"/>
    <cellStyle name="Normal 7 7 6" xfId="54251"/>
    <cellStyle name="Normal 7 7 7" xfId="54252"/>
    <cellStyle name="Normal 7 7 8" xfId="54253"/>
    <cellStyle name="Normal 7 7 9" xfId="54254"/>
    <cellStyle name="Normal 7 7_PNF Disclosure Summary 063011" xfId="54255"/>
    <cellStyle name="Normal 7 8" xfId="54256"/>
    <cellStyle name="Normal 7 8 10" xfId="54257"/>
    <cellStyle name="Normal 7 8 11" xfId="54258"/>
    <cellStyle name="Normal 7 8 12" xfId="54259"/>
    <cellStyle name="Normal 7 8 13" xfId="54260"/>
    <cellStyle name="Normal 7 8 14" xfId="54261"/>
    <cellStyle name="Normal 7 8 15" xfId="54262"/>
    <cellStyle name="Normal 7 8 2" xfId="54263"/>
    <cellStyle name="Normal 7 8 2 2" xfId="54264"/>
    <cellStyle name="Normal 7 8 2 2 2" xfId="54265"/>
    <cellStyle name="Normal 7 8 2 3" xfId="54266"/>
    <cellStyle name="Normal 7 8 3" xfId="54267"/>
    <cellStyle name="Normal 7 8 3 2" xfId="54268"/>
    <cellStyle name="Normal 7 8 3 2 2" xfId="54269"/>
    <cellStyle name="Normal 7 8 3 3" xfId="54270"/>
    <cellStyle name="Normal 7 8 4" xfId="54271"/>
    <cellStyle name="Normal 7 8 4 2" xfId="54272"/>
    <cellStyle name="Normal 7 8 5" xfId="54273"/>
    <cellStyle name="Normal 7 8 6" xfId="54274"/>
    <cellStyle name="Normal 7 8 7" xfId="54275"/>
    <cellStyle name="Normal 7 8 8" xfId="54276"/>
    <cellStyle name="Normal 7 8 9" xfId="54277"/>
    <cellStyle name="Normal 7 8_PNF Disclosure Summary 063011" xfId="54278"/>
    <cellStyle name="Normal 7 9" xfId="54279"/>
    <cellStyle name="Normal 7 9 2" xfId="54280"/>
    <cellStyle name="Normal 7 9 2 2" xfId="54281"/>
    <cellStyle name="Normal 7 9 3" xfId="54282"/>
    <cellStyle name="Normal 7_PNF Disclosure Summary 063011" xfId="54283"/>
    <cellStyle name="Normal 70" xfId="54284"/>
    <cellStyle name="Normal 71" xfId="54285"/>
    <cellStyle name="Normal 72" xfId="54286"/>
    <cellStyle name="Normal 73" xfId="54287"/>
    <cellStyle name="Normal 74" xfId="54288"/>
    <cellStyle name="Normal 75" xfId="4"/>
    <cellStyle name="Normal 76" xfId="6"/>
    <cellStyle name="Normal 77" xfId="8"/>
    <cellStyle name="Normal 8" xfId="54289"/>
    <cellStyle name="Normal 8 10" xfId="54290"/>
    <cellStyle name="Normal 8 10 2" xfId="54291"/>
    <cellStyle name="Normal 8 10 2 2" xfId="54292"/>
    <cellStyle name="Normal 8 10 3" xfId="54293"/>
    <cellStyle name="Normal 8 11" xfId="54294"/>
    <cellStyle name="Normal 8 11 2" xfId="54295"/>
    <cellStyle name="Normal 8 12" xfId="54296"/>
    <cellStyle name="Normal 8 13" xfId="54297"/>
    <cellStyle name="Normal 8 14" xfId="54298"/>
    <cellStyle name="Normal 8 15" xfId="54299"/>
    <cellStyle name="Normal 8 16" xfId="54300"/>
    <cellStyle name="Normal 8 17" xfId="54301"/>
    <cellStyle name="Normal 8 18" xfId="54302"/>
    <cellStyle name="Normal 8 19" xfId="54303"/>
    <cellStyle name="Normal 8 2" xfId="54304"/>
    <cellStyle name="Normal 8 2 10" xfId="54305"/>
    <cellStyle name="Normal 8 2 11" xfId="54306"/>
    <cellStyle name="Normal 8 2 12" xfId="54307"/>
    <cellStyle name="Normal 8 2 13" xfId="54308"/>
    <cellStyle name="Normal 8 2 14" xfId="54309"/>
    <cellStyle name="Normal 8 2 15" xfId="54310"/>
    <cellStyle name="Normal 8 2 16" xfId="54311"/>
    <cellStyle name="Normal 8 2 2" xfId="54312"/>
    <cellStyle name="Normal 8 2 2 10" xfId="54313"/>
    <cellStyle name="Normal 8 2 2 11" xfId="54314"/>
    <cellStyle name="Normal 8 2 2 12" xfId="54315"/>
    <cellStyle name="Normal 8 2 2 13" xfId="54316"/>
    <cellStyle name="Normal 8 2 2 14" xfId="54317"/>
    <cellStyle name="Normal 8 2 2 15" xfId="54318"/>
    <cellStyle name="Normal 8 2 2 2" xfId="54319"/>
    <cellStyle name="Normal 8 2 2 2 2" xfId="54320"/>
    <cellStyle name="Normal 8 2 2 2 2 2" xfId="54321"/>
    <cellStyle name="Normal 8 2 2 2 3" xfId="54322"/>
    <cellStyle name="Normal 8 2 2 3" xfId="54323"/>
    <cellStyle name="Normal 8 2 2 3 2" xfId="54324"/>
    <cellStyle name="Normal 8 2 2 3 2 2" xfId="54325"/>
    <cellStyle name="Normal 8 2 2 3 3" xfId="54326"/>
    <cellStyle name="Normal 8 2 2 4" xfId="54327"/>
    <cellStyle name="Normal 8 2 2 4 2" xfId="54328"/>
    <cellStyle name="Normal 8 2 2 5" xfId="54329"/>
    <cellStyle name="Normal 8 2 2 6" xfId="54330"/>
    <cellStyle name="Normal 8 2 2 7" xfId="54331"/>
    <cellStyle name="Normal 8 2 2 8" xfId="54332"/>
    <cellStyle name="Normal 8 2 2 9" xfId="54333"/>
    <cellStyle name="Normal 8 2 2_PNF Disclosure Summary 063011" xfId="54334"/>
    <cellStyle name="Normal 8 2 3" xfId="54335"/>
    <cellStyle name="Normal 8 2 3 2" xfId="54336"/>
    <cellStyle name="Normal 8 2 3 2 2" xfId="54337"/>
    <cellStyle name="Normal 8 2 3 3" xfId="54338"/>
    <cellStyle name="Normal 8 2 4" xfId="54339"/>
    <cellStyle name="Normal 8 2 4 2" xfId="54340"/>
    <cellStyle name="Normal 8 2 4 2 2" xfId="54341"/>
    <cellStyle name="Normal 8 2 4 3" xfId="54342"/>
    <cellStyle name="Normal 8 2 5" xfId="54343"/>
    <cellStyle name="Normal 8 2 5 2" xfId="54344"/>
    <cellStyle name="Normal 8 2 6" xfId="54345"/>
    <cellStyle name="Normal 8 2 7" xfId="54346"/>
    <cellStyle name="Normal 8 2 8" xfId="54347"/>
    <cellStyle name="Normal 8 2 9" xfId="54348"/>
    <cellStyle name="Normal 8 2_PNF Disclosure Summary 063011" xfId="54349"/>
    <cellStyle name="Normal 8 20" xfId="54350"/>
    <cellStyle name="Normal 8 21" xfId="54351"/>
    <cellStyle name="Normal 8 22" xfId="54352"/>
    <cellStyle name="Normal 8 3" xfId="54353"/>
    <cellStyle name="Normal 8 3 10" xfId="54354"/>
    <cellStyle name="Normal 8 3 11" xfId="54355"/>
    <cellStyle name="Normal 8 3 12" xfId="54356"/>
    <cellStyle name="Normal 8 3 13" xfId="54357"/>
    <cellStyle name="Normal 8 3 14" xfId="54358"/>
    <cellStyle name="Normal 8 3 15" xfId="54359"/>
    <cellStyle name="Normal 8 3 16" xfId="54360"/>
    <cellStyle name="Normal 8 3 2" xfId="54361"/>
    <cellStyle name="Normal 8 3 2 10" xfId="54362"/>
    <cellStyle name="Normal 8 3 2 11" xfId="54363"/>
    <cellStyle name="Normal 8 3 2 12" xfId="54364"/>
    <cellStyle name="Normal 8 3 2 13" xfId="54365"/>
    <cellStyle name="Normal 8 3 2 14" xfId="54366"/>
    <cellStyle name="Normal 8 3 2 15" xfId="54367"/>
    <cellStyle name="Normal 8 3 2 2" xfId="54368"/>
    <cellStyle name="Normal 8 3 2 2 2" xfId="54369"/>
    <cellStyle name="Normal 8 3 2 2 2 2" xfId="54370"/>
    <cellStyle name="Normal 8 3 2 2 3" xfId="54371"/>
    <cellStyle name="Normal 8 3 2 3" xfId="54372"/>
    <cellStyle name="Normal 8 3 2 3 2" xfId="54373"/>
    <cellStyle name="Normal 8 3 2 3 2 2" xfId="54374"/>
    <cellStyle name="Normal 8 3 2 3 3" xfId="54375"/>
    <cellStyle name="Normal 8 3 2 4" xfId="54376"/>
    <cellStyle name="Normal 8 3 2 4 2" xfId="54377"/>
    <cellStyle name="Normal 8 3 2 5" xfId="54378"/>
    <cellStyle name="Normal 8 3 2 6" xfId="54379"/>
    <cellStyle name="Normal 8 3 2 7" xfId="54380"/>
    <cellStyle name="Normal 8 3 2 8" xfId="54381"/>
    <cellStyle name="Normal 8 3 2 9" xfId="54382"/>
    <cellStyle name="Normal 8 3 2_PNF Disclosure Summary 063011" xfId="54383"/>
    <cellStyle name="Normal 8 3 3" xfId="54384"/>
    <cellStyle name="Normal 8 3 3 2" xfId="54385"/>
    <cellStyle name="Normal 8 3 3 2 2" xfId="54386"/>
    <cellStyle name="Normal 8 3 3 3" xfId="54387"/>
    <cellStyle name="Normal 8 3 4" xfId="54388"/>
    <cellStyle name="Normal 8 3 4 2" xfId="54389"/>
    <cellStyle name="Normal 8 3 4 2 2" xfId="54390"/>
    <cellStyle name="Normal 8 3 4 3" xfId="54391"/>
    <cellStyle name="Normal 8 3 5" xfId="54392"/>
    <cellStyle name="Normal 8 3 5 2" xfId="54393"/>
    <cellStyle name="Normal 8 3 6" xfId="54394"/>
    <cellStyle name="Normal 8 3 7" xfId="54395"/>
    <cellStyle name="Normal 8 3 8" xfId="54396"/>
    <cellStyle name="Normal 8 3 9" xfId="54397"/>
    <cellStyle name="Normal 8 3_PNF Disclosure Summary 063011" xfId="54398"/>
    <cellStyle name="Normal 8 4" xfId="54399"/>
    <cellStyle name="Normal 8 4 10" xfId="54400"/>
    <cellStyle name="Normal 8 4 11" xfId="54401"/>
    <cellStyle name="Normal 8 4 12" xfId="54402"/>
    <cellStyle name="Normal 8 4 13" xfId="54403"/>
    <cellStyle name="Normal 8 4 14" xfId="54404"/>
    <cellStyle name="Normal 8 4 15" xfId="54405"/>
    <cellStyle name="Normal 8 4 16" xfId="54406"/>
    <cellStyle name="Normal 8 4 2" xfId="54407"/>
    <cellStyle name="Normal 8 4 2 10" xfId="54408"/>
    <cellStyle name="Normal 8 4 2 11" xfId="54409"/>
    <cellStyle name="Normal 8 4 2 12" xfId="54410"/>
    <cellStyle name="Normal 8 4 2 13" xfId="54411"/>
    <cellStyle name="Normal 8 4 2 14" xfId="54412"/>
    <cellStyle name="Normal 8 4 2 15" xfId="54413"/>
    <cellStyle name="Normal 8 4 2 2" xfId="54414"/>
    <cellStyle name="Normal 8 4 2 2 2" xfId="54415"/>
    <cellStyle name="Normal 8 4 2 2 2 2" xfId="54416"/>
    <cellStyle name="Normal 8 4 2 2 3" xfId="54417"/>
    <cellStyle name="Normal 8 4 2 3" xfId="54418"/>
    <cellStyle name="Normal 8 4 2 3 2" xfId="54419"/>
    <cellStyle name="Normal 8 4 2 3 2 2" xfId="54420"/>
    <cellStyle name="Normal 8 4 2 3 3" xfId="54421"/>
    <cellStyle name="Normal 8 4 2 4" xfId="54422"/>
    <cellStyle name="Normal 8 4 2 4 2" xfId="54423"/>
    <cellStyle name="Normal 8 4 2 5" xfId="54424"/>
    <cellStyle name="Normal 8 4 2 6" xfId="54425"/>
    <cellStyle name="Normal 8 4 2 7" xfId="54426"/>
    <cellStyle name="Normal 8 4 2 8" xfId="54427"/>
    <cellStyle name="Normal 8 4 2 9" xfId="54428"/>
    <cellStyle name="Normal 8 4 2_PNF Disclosure Summary 063011" xfId="54429"/>
    <cellStyle name="Normal 8 4 3" xfId="54430"/>
    <cellStyle name="Normal 8 4 3 2" xfId="54431"/>
    <cellStyle name="Normal 8 4 3 2 2" xfId="54432"/>
    <cellStyle name="Normal 8 4 3 3" xfId="54433"/>
    <cellStyle name="Normal 8 4 4" xfId="54434"/>
    <cellStyle name="Normal 8 4 4 2" xfId="54435"/>
    <cellStyle name="Normal 8 4 4 2 2" xfId="54436"/>
    <cellStyle name="Normal 8 4 4 3" xfId="54437"/>
    <cellStyle name="Normal 8 4 5" xfId="54438"/>
    <cellStyle name="Normal 8 4 5 2" xfId="54439"/>
    <cellStyle name="Normal 8 4 6" xfId="54440"/>
    <cellStyle name="Normal 8 4 7" xfId="54441"/>
    <cellStyle name="Normal 8 4 8" xfId="54442"/>
    <cellStyle name="Normal 8 4 9" xfId="54443"/>
    <cellStyle name="Normal 8 4_PNF Disclosure Summary 063011" xfId="54444"/>
    <cellStyle name="Normal 8 5" xfId="54445"/>
    <cellStyle name="Normal 8 5 10" xfId="54446"/>
    <cellStyle name="Normal 8 5 11" xfId="54447"/>
    <cellStyle name="Normal 8 5 12" xfId="54448"/>
    <cellStyle name="Normal 8 5 13" xfId="54449"/>
    <cellStyle name="Normal 8 5 14" xfId="54450"/>
    <cellStyle name="Normal 8 5 15" xfId="54451"/>
    <cellStyle name="Normal 8 5 16" xfId="54452"/>
    <cellStyle name="Normal 8 5 2" xfId="54453"/>
    <cellStyle name="Normal 8 5 2 10" xfId="54454"/>
    <cellStyle name="Normal 8 5 2 11" xfId="54455"/>
    <cellStyle name="Normal 8 5 2 12" xfId="54456"/>
    <cellStyle name="Normal 8 5 2 13" xfId="54457"/>
    <cellStyle name="Normal 8 5 2 14" xfId="54458"/>
    <cellStyle name="Normal 8 5 2 15" xfId="54459"/>
    <cellStyle name="Normal 8 5 2 2" xfId="54460"/>
    <cellStyle name="Normal 8 5 2 2 2" xfId="54461"/>
    <cellStyle name="Normal 8 5 2 2 2 2" xfId="54462"/>
    <cellStyle name="Normal 8 5 2 2 3" xfId="54463"/>
    <cellStyle name="Normal 8 5 2 3" xfId="54464"/>
    <cellStyle name="Normal 8 5 2 3 2" xfId="54465"/>
    <cellStyle name="Normal 8 5 2 3 2 2" xfId="54466"/>
    <cellStyle name="Normal 8 5 2 3 3" xfId="54467"/>
    <cellStyle name="Normal 8 5 2 4" xfId="54468"/>
    <cellStyle name="Normal 8 5 2 4 2" xfId="54469"/>
    <cellStyle name="Normal 8 5 2 5" xfId="54470"/>
    <cellStyle name="Normal 8 5 2 6" xfId="54471"/>
    <cellStyle name="Normal 8 5 2 7" xfId="54472"/>
    <cellStyle name="Normal 8 5 2 8" xfId="54473"/>
    <cellStyle name="Normal 8 5 2 9" xfId="54474"/>
    <cellStyle name="Normal 8 5 2_PNF Disclosure Summary 063011" xfId="54475"/>
    <cellStyle name="Normal 8 5 3" xfId="54476"/>
    <cellStyle name="Normal 8 5 3 2" xfId="54477"/>
    <cellStyle name="Normal 8 5 3 2 2" xfId="54478"/>
    <cellStyle name="Normal 8 5 3 3" xfId="54479"/>
    <cellStyle name="Normal 8 5 4" xfId="54480"/>
    <cellStyle name="Normal 8 5 4 2" xfId="54481"/>
    <cellStyle name="Normal 8 5 4 2 2" xfId="54482"/>
    <cellStyle name="Normal 8 5 4 3" xfId="54483"/>
    <cellStyle name="Normal 8 5 5" xfId="54484"/>
    <cellStyle name="Normal 8 5 5 2" xfId="54485"/>
    <cellStyle name="Normal 8 5 6" xfId="54486"/>
    <cellStyle name="Normal 8 5 7" xfId="54487"/>
    <cellStyle name="Normal 8 5 8" xfId="54488"/>
    <cellStyle name="Normal 8 5 9" xfId="54489"/>
    <cellStyle name="Normal 8 5_PNF Disclosure Summary 063011" xfId="54490"/>
    <cellStyle name="Normal 8 6" xfId="54491"/>
    <cellStyle name="Normal 8 6 10" xfId="54492"/>
    <cellStyle name="Normal 8 6 11" xfId="54493"/>
    <cellStyle name="Normal 8 6 12" xfId="54494"/>
    <cellStyle name="Normal 8 6 13" xfId="54495"/>
    <cellStyle name="Normal 8 6 14" xfId="54496"/>
    <cellStyle name="Normal 8 6 15" xfId="54497"/>
    <cellStyle name="Normal 8 6 16" xfId="54498"/>
    <cellStyle name="Normal 8 6 2" xfId="54499"/>
    <cellStyle name="Normal 8 6 2 10" xfId="54500"/>
    <cellStyle name="Normal 8 6 2 11" xfId="54501"/>
    <cellStyle name="Normal 8 6 2 12" xfId="54502"/>
    <cellStyle name="Normal 8 6 2 13" xfId="54503"/>
    <cellStyle name="Normal 8 6 2 14" xfId="54504"/>
    <cellStyle name="Normal 8 6 2 15" xfId="54505"/>
    <cellStyle name="Normal 8 6 2 2" xfId="54506"/>
    <cellStyle name="Normal 8 6 2 2 2" xfId="54507"/>
    <cellStyle name="Normal 8 6 2 2 2 2" xfId="54508"/>
    <cellStyle name="Normal 8 6 2 2 3" xfId="54509"/>
    <cellStyle name="Normal 8 6 2 3" xfId="54510"/>
    <cellStyle name="Normal 8 6 2 3 2" xfId="54511"/>
    <cellStyle name="Normal 8 6 2 3 2 2" xfId="54512"/>
    <cellStyle name="Normal 8 6 2 3 3" xfId="54513"/>
    <cellStyle name="Normal 8 6 2 4" xfId="54514"/>
    <cellStyle name="Normal 8 6 2 4 2" xfId="54515"/>
    <cellStyle name="Normal 8 6 2 5" xfId="54516"/>
    <cellStyle name="Normal 8 6 2 6" xfId="54517"/>
    <cellStyle name="Normal 8 6 2 7" xfId="54518"/>
    <cellStyle name="Normal 8 6 2 8" xfId="54519"/>
    <cellStyle name="Normal 8 6 2 9" xfId="54520"/>
    <cellStyle name="Normal 8 6 2_PNF Disclosure Summary 063011" xfId="54521"/>
    <cellStyle name="Normal 8 6 3" xfId="54522"/>
    <cellStyle name="Normal 8 6 3 2" xfId="54523"/>
    <cellStyle name="Normal 8 6 3 2 2" xfId="54524"/>
    <cellStyle name="Normal 8 6 3 3" xfId="54525"/>
    <cellStyle name="Normal 8 6 4" xfId="54526"/>
    <cellStyle name="Normal 8 6 4 2" xfId="54527"/>
    <cellStyle name="Normal 8 6 4 2 2" xfId="54528"/>
    <cellStyle name="Normal 8 6 4 3" xfId="54529"/>
    <cellStyle name="Normal 8 6 5" xfId="54530"/>
    <cellStyle name="Normal 8 6 5 2" xfId="54531"/>
    <cellStyle name="Normal 8 6 6" xfId="54532"/>
    <cellStyle name="Normal 8 6 7" xfId="54533"/>
    <cellStyle name="Normal 8 6 8" xfId="54534"/>
    <cellStyle name="Normal 8 6 9" xfId="54535"/>
    <cellStyle name="Normal 8 6_PNF Disclosure Summary 063011" xfId="54536"/>
    <cellStyle name="Normal 8 7" xfId="54537"/>
    <cellStyle name="Normal 8 7 10" xfId="54538"/>
    <cellStyle name="Normal 8 7 11" xfId="54539"/>
    <cellStyle name="Normal 8 7 12" xfId="54540"/>
    <cellStyle name="Normal 8 7 13" xfId="54541"/>
    <cellStyle name="Normal 8 7 14" xfId="54542"/>
    <cellStyle name="Normal 8 7 15" xfId="54543"/>
    <cellStyle name="Normal 8 7 16" xfId="54544"/>
    <cellStyle name="Normal 8 7 2" xfId="54545"/>
    <cellStyle name="Normal 8 7 2 10" xfId="54546"/>
    <cellStyle name="Normal 8 7 2 11" xfId="54547"/>
    <cellStyle name="Normal 8 7 2 12" xfId="54548"/>
    <cellStyle name="Normal 8 7 2 13" xfId="54549"/>
    <cellStyle name="Normal 8 7 2 14" xfId="54550"/>
    <cellStyle name="Normal 8 7 2 15" xfId="54551"/>
    <cellStyle name="Normal 8 7 2 2" xfId="54552"/>
    <cellStyle name="Normal 8 7 2 2 2" xfId="54553"/>
    <cellStyle name="Normal 8 7 2 2 2 2" xfId="54554"/>
    <cellStyle name="Normal 8 7 2 2 3" xfId="54555"/>
    <cellStyle name="Normal 8 7 2 3" xfId="54556"/>
    <cellStyle name="Normal 8 7 2 3 2" xfId="54557"/>
    <cellStyle name="Normal 8 7 2 3 2 2" xfId="54558"/>
    <cellStyle name="Normal 8 7 2 3 3" xfId="54559"/>
    <cellStyle name="Normal 8 7 2 4" xfId="54560"/>
    <cellStyle name="Normal 8 7 2 4 2" xfId="54561"/>
    <cellStyle name="Normal 8 7 2 5" xfId="54562"/>
    <cellStyle name="Normal 8 7 2 6" xfId="54563"/>
    <cellStyle name="Normal 8 7 2 7" xfId="54564"/>
    <cellStyle name="Normal 8 7 2 8" xfId="54565"/>
    <cellStyle name="Normal 8 7 2 9" xfId="54566"/>
    <cellStyle name="Normal 8 7 2_PNF Disclosure Summary 063011" xfId="54567"/>
    <cellStyle name="Normal 8 7 3" xfId="54568"/>
    <cellStyle name="Normal 8 7 3 2" xfId="54569"/>
    <cellStyle name="Normal 8 7 3 2 2" xfId="54570"/>
    <cellStyle name="Normal 8 7 3 3" xfId="54571"/>
    <cellStyle name="Normal 8 7 4" xfId="54572"/>
    <cellStyle name="Normal 8 7 4 2" xfId="54573"/>
    <cellStyle name="Normal 8 7 4 2 2" xfId="54574"/>
    <cellStyle name="Normal 8 7 4 3" xfId="54575"/>
    <cellStyle name="Normal 8 7 5" xfId="54576"/>
    <cellStyle name="Normal 8 7 5 2" xfId="54577"/>
    <cellStyle name="Normal 8 7 6" xfId="54578"/>
    <cellStyle name="Normal 8 7 7" xfId="54579"/>
    <cellStyle name="Normal 8 7 8" xfId="54580"/>
    <cellStyle name="Normal 8 7 9" xfId="54581"/>
    <cellStyle name="Normal 8 7_PNF Disclosure Summary 063011" xfId="54582"/>
    <cellStyle name="Normal 8 8" xfId="54583"/>
    <cellStyle name="Normal 8 8 10" xfId="54584"/>
    <cellStyle name="Normal 8 8 11" xfId="54585"/>
    <cellStyle name="Normal 8 8 12" xfId="54586"/>
    <cellStyle name="Normal 8 8 13" xfId="54587"/>
    <cellStyle name="Normal 8 8 14" xfId="54588"/>
    <cellStyle name="Normal 8 8 15" xfId="54589"/>
    <cellStyle name="Normal 8 8 2" xfId="54590"/>
    <cellStyle name="Normal 8 8 2 2" xfId="54591"/>
    <cellStyle name="Normal 8 8 2 2 2" xfId="54592"/>
    <cellStyle name="Normal 8 8 2 3" xfId="54593"/>
    <cellStyle name="Normal 8 8 3" xfId="54594"/>
    <cellStyle name="Normal 8 8 3 2" xfId="54595"/>
    <cellStyle name="Normal 8 8 3 2 2" xfId="54596"/>
    <cellStyle name="Normal 8 8 3 3" xfId="54597"/>
    <cellStyle name="Normal 8 8 4" xfId="54598"/>
    <cellStyle name="Normal 8 8 4 2" xfId="54599"/>
    <cellStyle name="Normal 8 8 5" xfId="54600"/>
    <cellStyle name="Normal 8 8 6" xfId="54601"/>
    <cellStyle name="Normal 8 8 7" xfId="54602"/>
    <cellStyle name="Normal 8 8 8" xfId="54603"/>
    <cellStyle name="Normal 8 8 9" xfId="54604"/>
    <cellStyle name="Normal 8 8_PNF Disclosure Summary 063011" xfId="54605"/>
    <cellStyle name="Normal 8 9" xfId="54606"/>
    <cellStyle name="Normal 8 9 2" xfId="54607"/>
    <cellStyle name="Normal 8 9 2 2" xfId="54608"/>
    <cellStyle name="Normal 8 9 3" xfId="54609"/>
    <cellStyle name="Normal 8_PNF Disclosure Summary 063011" xfId="54610"/>
    <cellStyle name="Normal 9" xfId="54611"/>
    <cellStyle name="Normal 9 10" xfId="54612"/>
    <cellStyle name="Normal 9 10 2" xfId="54613"/>
    <cellStyle name="Normal 9 10 2 2" xfId="54614"/>
    <cellStyle name="Normal 9 10 3" xfId="54615"/>
    <cellStyle name="Normal 9 11" xfId="54616"/>
    <cellStyle name="Normal 9 11 2" xfId="54617"/>
    <cellStyle name="Normal 9 12" xfId="54618"/>
    <cellStyle name="Normal 9 13" xfId="54619"/>
    <cellStyle name="Normal 9 14" xfId="54620"/>
    <cellStyle name="Normal 9 15" xfId="54621"/>
    <cellStyle name="Normal 9 16" xfId="54622"/>
    <cellStyle name="Normal 9 17" xfId="54623"/>
    <cellStyle name="Normal 9 18" xfId="54624"/>
    <cellStyle name="Normal 9 19" xfId="54625"/>
    <cellStyle name="Normal 9 2" xfId="54626"/>
    <cellStyle name="Normal 9 2 10" xfId="54627"/>
    <cellStyle name="Normal 9 2 11" xfId="54628"/>
    <cellStyle name="Normal 9 2 12" xfId="54629"/>
    <cellStyle name="Normal 9 2 13" xfId="54630"/>
    <cellStyle name="Normal 9 2 14" xfId="54631"/>
    <cellStyle name="Normal 9 2 15" xfId="54632"/>
    <cellStyle name="Normal 9 2 16" xfId="54633"/>
    <cellStyle name="Normal 9 2 2" xfId="54634"/>
    <cellStyle name="Normal 9 2 2 10" xfId="54635"/>
    <cellStyle name="Normal 9 2 2 11" xfId="54636"/>
    <cellStyle name="Normal 9 2 2 12" xfId="54637"/>
    <cellStyle name="Normal 9 2 2 13" xfId="54638"/>
    <cellStyle name="Normal 9 2 2 14" xfId="54639"/>
    <cellStyle name="Normal 9 2 2 15" xfId="54640"/>
    <cellStyle name="Normal 9 2 2 2" xfId="54641"/>
    <cellStyle name="Normal 9 2 2 2 2" xfId="54642"/>
    <cellStyle name="Normal 9 2 2 2 2 2" xfId="54643"/>
    <cellStyle name="Normal 9 2 2 2 3" xfId="54644"/>
    <cellStyle name="Normal 9 2 2 3" xfId="54645"/>
    <cellStyle name="Normal 9 2 2 3 2" xfId="54646"/>
    <cellStyle name="Normal 9 2 2 3 2 2" xfId="54647"/>
    <cellStyle name="Normal 9 2 2 3 3" xfId="54648"/>
    <cellStyle name="Normal 9 2 2 4" xfId="54649"/>
    <cellStyle name="Normal 9 2 2 4 2" xfId="54650"/>
    <cellStyle name="Normal 9 2 2 5" xfId="54651"/>
    <cellStyle name="Normal 9 2 2 6" xfId="54652"/>
    <cellStyle name="Normal 9 2 2 7" xfId="54653"/>
    <cellStyle name="Normal 9 2 2 8" xfId="54654"/>
    <cellStyle name="Normal 9 2 2 9" xfId="54655"/>
    <cellStyle name="Normal 9 2 2_PNF Disclosure Summary 063011" xfId="54656"/>
    <cellStyle name="Normal 9 2 3" xfId="54657"/>
    <cellStyle name="Normal 9 2 3 2" xfId="54658"/>
    <cellStyle name="Normal 9 2 3 2 2" xfId="54659"/>
    <cellStyle name="Normal 9 2 3 3" xfId="54660"/>
    <cellStyle name="Normal 9 2 4" xfId="54661"/>
    <cellStyle name="Normal 9 2 4 2" xfId="54662"/>
    <cellStyle name="Normal 9 2 4 2 2" xfId="54663"/>
    <cellStyle name="Normal 9 2 4 3" xfId="54664"/>
    <cellStyle name="Normal 9 2 5" xfId="54665"/>
    <cellStyle name="Normal 9 2 5 2" xfId="54666"/>
    <cellStyle name="Normal 9 2 6" xfId="54667"/>
    <cellStyle name="Normal 9 2 7" xfId="54668"/>
    <cellStyle name="Normal 9 2 8" xfId="54669"/>
    <cellStyle name="Normal 9 2 9" xfId="54670"/>
    <cellStyle name="Normal 9 2_PNF Disclosure Summary 063011" xfId="54671"/>
    <cellStyle name="Normal 9 20" xfId="54672"/>
    <cellStyle name="Normal 9 21" xfId="54673"/>
    <cellStyle name="Normal 9 22" xfId="54674"/>
    <cellStyle name="Normal 9 3" xfId="54675"/>
    <cellStyle name="Normal 9 3 10" xfId="54676"/>
    <cellStyle name="Normal 9 3 11" xfId="54677"/>
    <cellStyle name="Normal 9 3 12" xfId="54678"/>
    <cellStyle name="Normal 9 3 13" xfId="54679"/>
    <cellStyle name="Normal 9 3 14" xfId="54680"/>
    <cellStyle name="Normal 9 3 15" xfId="54681"/>
    <cellStyle name="Normal 9 3 16" xfId="54682"/>
    <cellStyle name="Normal 9 3 2" xfId="54683"/>
    <cellStyle name="Normal 9 3 2 10" xfId="54684"/>
    <cellStyle name="Normal 9 3 2 11" xfId="54685"/>
    <cellStyle name="Normal 9 3 2 12" xfId="54686"/>
    <cellStyle name="Normal 9 3 2 13" xfId="54687"/>
    <cellStyle name="Normal 9 3 2 14" xfId="54688"/>
    <cellStyle name="Normal 9 3 2 15" xfId="54689"/>
    <cellStyle name="Normal 9 3 2 2" xfId="54690"/>
    <cellStyle name="Normal 9 3 2 2 2" xfId="54691"/>
    <cellStyle name="Normal 9 3 2 2 2 2" xfId="54692"/>
    <cellStyle name="Normal 9 3 2 2 3" xfId="54693"/>
    <cellStyle name="Normal 9 3 2 3" xfId="54694"/>
    <cellStyle name="Normal 9 3 2 3 2" xfId="54695"/>
    <cellStyle name="Normal 9 3 2 3 2 2" xfId="54696"/>
    <cellStyle name="Normal 9 3 2 3 3" xfId="54697"/>
    <cellStyle name="Normal 9 3 2 4" xfId="54698"/>
    <cellStyle name="Normal 9 3 2 4 2" xfId="54699"/>
    <cellStyle name="Normal 9 3 2 5" xfId="54700"/>
    <cellStyle name="Normal 9 3 2 6" xfId="54701"/>
    <cellStyle name="Normal 9 3 2 7" xfId="54702"/>
    <cellStyle name="Normal 9 3 2 8" xfId="54703"/>
    <cellStyle name="Normal 9 3 2 9" xfId="54704"/>
    <cellStyle name="Normal 9 3 2_PNF Disclosure Summary 063011" xfId="54705"/>
    <cellStyle name="Normal 9 3 3" xfId="54706"/>
    <cellStyle name="Normal 9 3 3 2" xfId="54707"/>
    <cellStyle name="Normal 9 3 3 2 2" xfId="54708"/>
    <cellStyle name="Normal 9 3 3 3" xfId="54709"/>
    <cellStyle name="Normal 9 3 4" xfId="54710"/>
    <cellStyle name="Normal 9 3 4 2" xfId="54711"/>
    <cellStyle name="Normal 9 3 4 2 2" xfId="54712"/>
    <cellStyle name="Normal 9 3 4 3" xfId="54713"/>
    <cellStyle name="Normal 9 3 5" xfId="54714"/>
    <cellStyle name="Normal 9 3 5 2" xfId="54715"/>
    <cellStyle name="Normal 9 3 6" xfId="54716"/>
    <cellStyle name="Normal 9 3 7" xfId="54717"/>
    <cellStyle name="Normal 9 3 8" xfId="54718"/>
    <cellStyle name="Normal 9 3 9" xfId="54719"/>
    <cellStyle name="Normal 9 3_PNF Disclosure Summary 063011" xfId="54720"/>
    <cellStyle name="Normal 9 4" xfId="54721"/>
    <cellStyle name="Normal 9 4 10" xfId="54722"/>
    <cellStyle name="Normal 9 4 11" xfId="54723"/>
    <cellStyle name="Normal 9 4 12" xfId="54724"/>
    <cellStyle name="Normal 9 4 13" xfId="54725"/>
    <cellStyle name="Normal 9 4 14" xfId="54726"/>
    <cellStyle name="Normal 9 4 15" xfId="54727"/>
    <cellStyle name="Normal 9 4 16" xfId="54728"/>
    <cellStyle name="Normal 9 4 2" xfId="54729"/>
    <cellStyle name="Normal 9 4 2 10" xfId="54730"/>
    <cellStyle name="Normal 9 4 2 11" xfId="54731"/>
    <cellStyle name="Normal 9 4 2 12" xfId="54732"/>
    <cellStyle name="Normal 9 4 2 13" xfId="54733"/>
    <cellStyle name="Normal 9 4 2 14" xfId="54734"/>
    <cellStyle name="Normal 9 4 2 15" xfId="54735"/>
    <cellStyle name="Normal 9 4 2 2" xfId="54736"/>
    <cellStyle name="Normal 9 4 2 2 2" xfId="54737"/>
    <cellStyle name="Normal 9 4 2 2 2 2" xfId="54738"/>
    <cellStyle name="Normal 9 4 2 2 3" xfId="54739"/>
    <cellStyle name="Normal 9 4 2 3" xfId="54740"/>
    <cellStyle name="Normal 9 4 2 3 2" xfId="54741"/>
    <cellStyle name="Normal 9 4 2 3 2 2" xfId="54742"/>
    <cellStyle name="Normal 9 4 2 3 3" xfId="54743"/>
    <cellStyle name="Normal 9 4 2 4" xfId="54744"/>
    <cellStyle name="Normal 9 4 2 4 2" xfId="54745"/>
    <cellStyle name="Normal 9 4 2 5" xfId="54746"/>
    <cellStyle name="Normal 9 4 2 6" xfId="54747"/>
    <cellStyle name="Normal 9 4 2 7" xfId="54748"/>
    <cellStyle name="Normal 9 4 2 8" xfId="54749"/>
    <cellStyle name="Normal 9 4 2 9" xfId="54750"/>
    <cellStyle name="Normal 9 4 2_PNF Disclosure Summary 063011" xfId="54751"/>
    <cellStyle name="Normal 9 4 3" xfId="54752"/>
    <cellStyle name="Normal 9 4 3 2" xfId="54753"/>
    <cellStyle name="Normal 9 4 3 2 2" xfId="54754"/>
    <cellStyle name="Normal 9 4 3 3" xfId="54755"/>
    <cellStyle name="Normal 9 4 4" xfId="54756"/>
    <cellStyle name="Normal 9 4 4 2" xfId="54757"/>
    <cellStyle name="Normal 9 4 4 2 2" xfId="54758"/>
    <cellStyle name="Normal 9 4 4 3" xfId="54759"/>
    <cellStyle name="Normal 9 4 5" xfId="54760"/>
    <cellStyle name="Normal 9 4 5 2" xfId="54761"/>
    <cellStyle name="Normal 9 4 6" xfId="54762"/>
    <cellStyle name="Normal 9 4 7" xfId="54763"/>
    <cellStyle name="Normal 9 4 8" xfId="54764"/>
    <cellStyle name="Normal 9 4 9" xfId="54765"/>
    <cellStyle name="Normal 9 4_PNF Disclosure Summary 063011" xfId="54766"/>
    <cellStyle name="Normal 9 5" xfId="54767"/>
    <cellStyle name="Normal 9 5 10" xfId="54768"/>
    <cellStyle name="Normal 9 5 11" xfId="54769"/>
    <cellStyle name="Normal 9 5 12" xfId="54770"/>
    <cellStyle name="Normal 9 5 13" xfId="54771"/>
    <cellStyle name="Normal 9 5 14" xfId="54772"/>
    <cellStyle name="Normal 9 5 15" xfId="54773"/>
    <cellStyle name="Normal 9 5 16" xfId="54774"/>
    <cellStyle name="Normal 9 5 2" xfId="54775"/>
    <cellStyle name="Normal 9 5 2 10" xfId="54776"/>
    <cellStyle name="Normal 9 5 2 11" xfId="54777"/>
    <cellStyle name="Normal 9 5 2 12" xfId="54778"/>
    <cellStyle name="Normal 9 5 2 13" xfId="54779"/>
    <cellStyle name="Normal 9 5 2 14" xfId="54780"/>
    <cellStyle name="Normal 9 5 2 15" xfId="54781"/>
    <cellStyle name="Normal 9 5 2 2" xfId="54782"/>
    <cellStyle name="Normal 9 5 2 2 2" xfId="54783"/>
    <cellStyle name="Normal 9 5 2 2 2 2" xfId="54784"/>
    <cellStyle name="Normal 9 5 2 2 3" xfId="54785"/>
    <cellStyle name="Normal 9 5 2 3" xfId="54786"/>
    <cellStyle name="Normal 9 5 2 3 2" xfId="54787"/>
    <cellStyle name="Normal 9 5 2 3 2 2" xfId="54788"/>
    <cellStyle name="Normal 9 5 2 3 3" xfId="54789"/>
    <cellStyle name="Normal 9 5 2 4" xfId="54790"/>
    <cellStyle name="Normal 9 5 2 4 2" xfId="54791"/>
    <cellStyle name="Normal 9 5 2 5" xfId="54792"/>
    <cellStyle name="Normal 9 5 2 6" xfId="54793"/>
    <cellStyle name="Normal 9 5 2 7" xfId="54794"/>
    <cellStyle name="Normal 9 5 2 8" xfId="54795"/>
    <cellStyle name="Normal 9 5 2 9" xfId="54796"/>
    <cellStyle name="Normal 9 5 2_PNF Disclosure Summary 063011" xfId="54797"/>
    <cellStyle name="Normal 9 5 3" xfId="54798"/>
    <cellStyle name="Normal 9 5 3 2" xfId="54799"/>
    <cellStyle name="Normal 9 5 3 2 2" xfId="54800"/>
    <cellStyle name="Normal 9 5 3 3" xfId="54801"/>
    <cellStyle name="Normal 9 5 4" xfId="54802"/>
    <cellStyle name="Normal 9 5 4 2" xfId="54803"/>
    <cellStyle name="Normal 9 5 4 2 2" xfId="54804"/>
    <cellStyle name="Normal 9 5 4 3" xfId="54805"/>
    <cellStyle name="Normal 9 5 5" xfId="54806"/>
    <cellStyle name="Normal 9 5 5 2" xfId="54807"/>
    <cellStyle name="Normal 9 5 6" xfId="54808"/>
    <cellStyle name="Normal 9 5 7" xfId="54809"/>
    <cellStyle name="Normal 9 5 8" xfId="54810"/>
    <cellStyle name="Normal 9 5 9" xfId="54811"/>
    <cellStyle name="Normal 9 5_PNF Disclosure Summary 063011" xfId="54812"/>
    <cellStyle name="Normal 9 6" xfId="54813"/>
    <cellStyle name="Normal 9 6 10" xfId="54814"/>
    <cellStyle name="Normal 9 6 11" xfId="54815"/>
    <cellStyle name="Normal 9 6 12" xfId="54816"/>
    <cellStyle name="Normal 9 6 13" xfId="54817"/>
    <cellStyle name="Normal 9 6 14" xfId="54818"/>
    <cellStyle name="Normal 9 6 15" xfId="54819"/>
    <cellStyle name="Normal 9 6 16" xfId="54820"/>
    <cellStyle name="Normal 9 6 2" xfId="54821"/>
    <cellStyle name="Normal 9 6 2 10" xfId="54822"/>
    <cellStyle name="Normal 9 6 2 11" xfId="54823"/>
    <cellStyle name="Normal 9 6 2 12" xfId="54824"/>
    <cellStyle name="Normal 9 6 2 13" xfId="54825"/>
    <cellStyle name="Normal 9 6 2 14" xfId="54826"/>
    <cellStyle name="Normal 9 6 2 15" xfId="54827"/>
    <cellStyle name="Normal 9 6 2 2" xfId="54828"/>
    <cellStyle name="Normal 9 6 2 2 2" xfId="54829"/>
    <cellStyle name="Normal 9 6 2 2 2 2" xfId="54830"/>
    <cellStyle name="Normal 9 6 2 2 3" xfId="54831"/>
    <cellStyle name="Normal 9 6 2 3" xfId="54832"/>
    <cellStyle name="Normal 9 6 2 3 2" xfId="54833"/>
    <cellStyle name="Normal 9 6 2 3 2 2" xfId="54834"/>
    <cellStyle name="Normal 9 6 2 3 3" xfId="54835"/>
    <cellStyle name="Normal 9 6 2 4" xfId="54836"/>
    <cellStyle name="Normal 9 6 2 4 2" xfId="54837"/>
    <cellStyle name="Normal 9 6 2 5" xfId="54838"/>
    <cellStyle name="Normal 9 6 2 6" xfId="54839"/>
    <cellStyle name="Normal 9 6 2 7" xfId="54840"/>
    <cellStyle name="Normal 9 6 2 8" xfId="54841"/>
    <cellStyle name="Normal 9 6 2 9" xfId="54842"/>
    <cellStyle name="Normal 9 6 2_PNF Disclosure Summary 063011" xfId="54843"/>
    <cellStyle name="Normal 9 6 3" xfId="54844"/>
    <cellStyle name="Normal 9 6 3 2" xfId="54845"/>
    <cellStyle name="Normal 9 6 3 2 2" xfId="54846"/>
    <cellStyle name="Normal 9 6 3 3" xfId="54847"/>
    <cellStyle name="Normal 9 6 4" xfId="54848"/>
    <cellStyle name="Normal 9 6 4 2" xfId="54849"/>
    <cellStyle name="Normal 9 6 4 2 2" xfId="54850"/>
    <cellStyle name="Normal 9 6 4 3" xfId="54851"/>
    <cellStyle name="Normal 9 6 5" xfId="54852"/>
    <cellStyle name="Normal 9 6 5 2" xfId="54853"/>
    <cellStyle name="Normal 9 6 6" xfId="54854"/>
    <cellStyle name="Normal 9 6 7" xfId="54855"/>
    <cellStyle name="Normal 9 6 8" xfId="54856"/>
    <cellStyle name="Normal 9 6 9" xfId="54857"/>
    <cellStyle name="Normal 9 6_PNF Disclosure Summary 063011" xfId="54858"/>
    <cellStyle name="Normal 9 7" xfId="54859"/>
    <cellStyle name="Normal 9 7 10" xfId="54860"/>
    <cellStyle name="Normal 9 7 11" xfId="54861"/>
    <cellStyle name="Normal 9 7 12" xfId="54862"/>
    <cellStyle name="Normal 9 7 13" xfId="54863"/>
    <cellStyle name="Normal 9 7 14" xfId="54864"/>
    <cellStyle name="Normal 9 7 15" xfId="54865"/>
    <cellStyle name="Normal 9 7 16" xfId="54866"/>
    <cellStyle name="Normal 9 7 2" xfId="54867"/>
    <cellStyle name="Normal 9 7 2 10" xfId="54868"/>
    <cellStyle name="Normal 9 7 2 11" xfId="54869"/>
    <cellStyle name="Normal 9 7 2 12" xfId="54870"/>
    <cellStyle name="Normal 9 7 2 13" xfId="54871"/>
    <cellStyle name="Normal 9 7 2 14" xfId="54872"/>
    <cellStyle name="Normal 9 7 2 15" xfId="54873"/>
    <cellStyle name="Normal 9 7 2 2" xfId="54874"/>
    <cellStyle name="Normal 9 7 2 2 2" xfId="54875"/>
    <cellStyle name="Normal 9 7 2 2 2 2" xfId="54876"/>
    <cellStyle name="Normal 9 7 2 2 3" xfId="54877"/>
    <cellStyle name="Normal 9 7 2 3" xfId="54878"/>
    <cellStyle name="Normal 9 7 2 3 2" xfId="54879"/>
    <cellStyle name="Normal 9 7 2 3 2 2" xfId="54880"/>
    <cellStyle name="Normal 9 7 2 3 3" xfId="54881"/>
    <cellStyle name="Normal 9 7 2 4" xfId="54882"/>
    <cellStyle name="Normal 9 7 2 4 2" xfId="54883"/>
    <cellStyle name="Normal 9 7 2 5" xfId="54884"/>
    <cellStyle name="Normal 9 7 2 6" xfId="54885"/>
    <cellStyle name="Normal 9 7 2 7" xfId="54886"/>
    <cellStyle name="Normal 9 7 2 8" xfId="54887"/>
    <cellStyle name="Normal 9 7 2 9" xfId="54888"/>
    <cellStyle name="Normal 9 7 2_PNF Disclosure Summary 063011" xfId="54889"/>
    <cellStyle name="Normal 9 7 3" xfId="54890"/>
    <cellStyle name="Normal 9 7 3 2" xfId="54891"/>
    <cellStyle name="Normal 9 7 3 2 2" xfId="54892"/>
    <cellStyle name="Normal 9 7 3 3" xfId="54893"/>
    <cellStyle name="Normal 9 7 4" xfId="54894"/>
    <cellStyle name="Normal 9 7 4 2" xfId="54895"/>
    <cellStyle name="Normal 9 7 4 2 2" xfId="54896"/>
    <cellStyle name="Normal 9 7 4 3" xfId="54897"/>
    <cellStyle name="Normal 9 7 5" xfId="54898"/>
    <cellStyle name="Normal 9 7 5 2" xfId="54899"/>
    <cellStyle name="Normal 9 7 6" xfId="54900"/>
    <cellStyle name="Normal 9 7 7" xfId="54901"/>
    <cellStyle name="Normal 9 7 8" xfId="54902"/>
    <cellStyle name="Normal 9 7 9" xfId="54903"/>
    <cellStyle name="Normal 9 7_PNF Disclosure Summary 063011" xfId="54904"/>
    <cellStyle name="Normal 9 8" xfId="54905"/>
    <cellStyle name="Normal 9 8 10" xfId="54906"/>
    <cellStyle name="Normal 9 8 11" xfId="54907"/>
    <cellStyle name="Normal 9 8 12" xfId="54908"/>
    <cellStyle name="Normal 9 8 13" xfId="54909"/>
    <cellStyle name="Normal 9 8 14" xfId="54910"/>
    <cellStyle name="Normal 9 8 15" xfId="54911"/>
    <cellStyle name="Normal 9 8 2" xfId="54912"/>
    <cellStyle name="Normal 9 8 2 2" xfId="54913"/>
    <cellStyle name="Normal 9 8 2 2 2" xfId="54914"/>
    <cellStyle name="Normal 9 8 2 3" xfId="54915"/>
    <cellStyle name="Normal 9 8 3" xfId="54916"/>
    <cellStyle name="Normal 9 8 3 2" xfId="54917"/>
    <cellStyle name="Normal 9 8 3 2 2" xfId="54918"/>
    <cellStyle name="Normal 9 8 3 3" xfId="54919"/>
    <cellStyle name="Normal 9 8 4" xfId="54920"/>
    <cellStyle name="Normal 9 8 4 2" xfId="54921"/>
    <cellStyle name="Normal 9 8 5" xfId="54922"/>
    <cellStyle name="Normal 9 8 6" xfId="54923"/>
    <cellStyle name="Normal 9 8 7" xfId="54924"/>
    <cellStyle name="Normal 9 8 8" xfId="54925"/>
    <cellStyle name="Normal 9 8 9" xfId="54926"/>
    <cellStyle name="Normal 9 8_PNF Disclosure Summary 063011" xfId="54927"/>
    <cellStyle name="Normal 9 9" xfId="54928"/>
    <cellStyle name="Normal 9 9 2" xfId="54929"/>
    <cellStyle name="Normal 9 9 2 2" xfId="54930"/>
    <cellStyle name="Normal 9 9 3" xfId="54931"/>
    <cellStyle name="Normal 9_PNF Disclosure Summary 063011" xfId="54932"/>
    <cellStyle name="Normal_SEC_10K_Consl Mth2 v3.1" xfId="3"/>
    <cellStyle name="Note 10" xfId="54933"/>
    <cellStyle name="Note 10 10" xfId="54934"/>
    <cellStyle name="Note 10 10 2" xfId="54935"/>
    <cellStyle name="Note 10 10 2 2" xfId="54936"/>
    <cellStyle name="Note 10 10 3" xfId="54937"/>
    <cellStyle name="Note 10 11" xfId="54938"/>
    <cellStyle name="Note 10 11 2" xfId="54939"/>
    <cellStyle name="Note 10 12" xfId="54940"/>
    <cellStyle name="Note 10 13" xfId="54941"/>
    <cellStyle name="Note 10 14" xfId="54942"/>
    <cellStyle name="Note 10 15" xfId="54943"/>
    <cellStyle name="Note 10 16" xfId="54944"/>
    <cellStyle name="Note 10 17" xfId="54945"/>
    <cellStyle name="Note 10 18" xfId="54946"/>
    <cellStyle name="Note 10 19" xfId="54947"/>
    <cellStyle name="Note 10 2" xfId="54948"/>
    <cellStyle name="Note 10 2 10" xfId="54949"/>
    <cellStyle name="Note 10 2 11" xfId="54950"/>
    <cellStyle name="Note 10 2 12" xfId="54951"/>
    <cellStyle name="Note 10 2 13" xfId="54952"/>
    <cellStyle name="Note 10 2 14" xfId="54953"/>
    <cellStyle name="Note 10 2 15" xfId="54954"/>
    <cellStyle name="Note 10 2 16" xfId="54955"/>
    <cellStyle name="Note 10 2 2" xfId="54956"/>
    <cellStyle name="Note 10 2 2 10" xfId="54957"/>
    <cellStyle name="Note 10 2 2 11" xfId="54958"/>
    <cellStyle name="Note 10 2 2 12" xfId="54959"/>
    <cellStyle name="Note 10 2 2 13" xfId="54960"/>
    <cellStyle name="Note 10 2 2 14" xfId="54961"/>
    <cellStyle name="Note 10 2 2 15" xfId="54962"/>
    <cellStyle name="Note 10 2 2 2" xfId="54963"/>
    <cellStyle name="Note 10 2 2 2 2" xfId="54964"/>
    <cellStyle name="Note 10 2 2 2 2 2" xfId="54965"/>
    <cellStyle name="Note 10 2 2 2 3" xfId="54966"/>
    <cellStyle name="Note 10 2 2 3" xfId="54967"/>
    <cellStyle name="Note 10 2 2 3 2" xfId="54968"/>
    <cellStyle name="Note 10 2 2 3 2 2" xfId="54969"/>
    <cellStyle name="Note 10 2 2 3 3" xfId="54970"/>
    <cellStyle name="Note 10 2 2 4" xfId="54971"/>
    <cellStyle name="Note 10 2 2 4 2" xfId="54972"/>
    <cellStyle name="Note 10 2 2 5" xfId="54973"/>
    <cellStyle name="Note 10 2 2 6" xfId="54974"/>
    <cellStyle name="Note 10 2 2 7" xfId="54975"/>
    <cellStyle name="Note 10 2 2 8" xfId="54976"/>
    <cellStyle name="Note 10 2 2 9" xfId="54977"/>
    <cellStyle name="Note 10 2 2_PNF Disclosure Summary 063011" xfId="54978"/>
    <cellStyle name="Note 10 2 3" xfId="54979"/>
    <cellStyle name="Note 10 2 3 2" xfId="54980"/>
    <cellStyle name="Note 10 2 3 2 2" xfId="54981"/>
    <cellStyle name="Note 10 2 3 3" xfId="54982"/>
    <cellStyle name="Note 10 2 4" xfId="54983"/>
    <cellStyle name="Note 10 2 4 2" xfId="54984"/>
    <cellStyle name="Note 10 2 4 2 2" xfId="54985"/>
    <cellStyle name="Note 10 2 4 3" xfId="54986"/>
    <cellStyle name="Note 10 2 5" xfId="54987"/>
    <cellStyle name="Note 10 2 5 2" xfId="54988"/>
    <cellStyle name="Note 10 2 6" xfId="54989"/>
    <cellStyle name="Note 10 2 7" xfId="54990"/>
    <cellStyle name="Note 10 2 8" xfId="54991"/>
    <cellStyle name="Note 10 2 9" xfId="54992"/>
    <cellStyle name="Note 10 2_PNF Disclosure Summary 063011" xfId="54993"/>
    <cellStyle name="Note 10 20" xfId="54994"/>
    <cellStyle name="Note 10 21" xfId="54995"/>
    <cellStyle name="Note 10 22" xfId="54996"/>
    <cellStyle name="Note 10 3" xfId="54997"/>
    <cellStyle name="Note 10 3 10" xfId="54998"/>
    <cellStyle name="Note 10 3 11" xfId="54999"/>
    <cellStyle name="Note 10 3 12" xfId="55000"/>
    <cellStyle name="Note 10 3 13" xfId="55001"/>
    <cellStyle name="Note 10 3 14" xfId="55002"/>
    <cellStyle name="Note 10 3 15" xfId="55003"/>
    <cellStyle name="Note 10 3 16" xfId="55004"/>
    <cellStyle name="Note 10 3 2" xfId="55005"/>
    <cellStyle name="Note 10 3 2 10" xfId="55006"/>
    <cellStyle name="Note 10 3 2 11" xfId="55007"/>
    <cellStyle name="Note 10 3 2 12" xfId="55008"/>
    <cellStyle name="Note 10 3 2 13" xfId="55009"/>
    <cellStyle name="Note 10 3 2 14" xfId="55010"/>
    <cellStyle name="Note 10 3 2 15" xfId="55011"/>
    <cellStyle name="Note 10 3 2 2" xfId="55012"/>
    <cellStyle name="Note 10 3 2 2 2" xfId="55013"/>
    <cellStyle name="Note 10 3 2 2 2 2" xfId="55014"/>
    <cellStyle name="Note 10 3 2 2 3" xfId="55015"/>
    <cellStyle name="Note 10 3 2 3" xfId="55016"/>
    <cellStyle name="Note 10 3 2 3 2" xfId="55017"/>
    <cellStyle name="Note 10 3 2 3 2 2" xfId="55018"/>
    <cellStyle name="Note 10 3 2 3 3" xfId="55019"/>
    <cellStyle name="Note 10 3 2 4" xfId="55020"/>
    <cellStyle name="Note 10 3 2 4 2" xfId="55021"/>
    <cellStyle name="Note 10 3 2 5" xfId="55022"/>
    <cellStyle name="Note 10 3 2 6" xfId="55023"/>
    <cellStyle name="Note 10 3 2 7" xfId="55024"/>
    <cellStyle name="Note 10 3 2 8" xfId="55025"/>
    <cellStyle name="Note 10 3 2 9" xfId="55026"/>
    <cellStyle name="Note 10 3 2_PNF Disclosure Summary 063011" xfId="55027"/>
    <cellStyle name="Note 10 3 3" xfId="55028"/>
    <cellStyle name="Note 10 3 3 2" xfId="55029"/>
    <cellStyle name="Note 10 3 3 2 2" xfId="55030"/>
    <cellStyle name="Note 10 3 3 3" xfId="55031"/>
    <cellStyle name="Note 10 3 4" xfId="55032"/>
    <cellStyle name="Note 10 3 4 2" xfId="55033"/>
    <cellStyle name="Note 10 3 4 2 2" xfId="55034"/>
    <cellStyle name="Note 10 3 4 3" xfId="55035"/>
    <cellStyle name="Note 10 3 5" xfId="55036"/>
    <cellStyle name="Note 10 3 5 2" xfId="55037"/>
    <cellStyle name="Note 10 3 6" xfId="55038"/>
    <cellStyle name="Note 10 3 7" xfId="55039"/>
    <cellStyle name="Note 10 3 8" xfId="55040"/>
    <cellStyle name="Note 10 3 9" xfId="55041"/>
    <cellStyle name="Note 10 3_PNF Disclosure Summary 063011" xfId="55042"/>
    <cellStyle name="Note 10 4" xfId="55043"/>
    <cellStyle name="Note 10 4 10" xfId="55044"/>
    <cellStyle name="Note 10 4 11" xfId="55045"/>
    <cellStyle name="Note 10 4 12" xfId="55046"/>
    <cellStyle name="Note 10 4 13" xfId="55047"/>
    <cellStyle name="Note 10 4 14" xfId="55048"/>
    <cellStyle name="Note 10 4 15" xfId="55049"/>
    <cellStyle name="Note 10 4 16" xfId="55050"/>
    <cellStyle name="Note 10 4 2" xfId="55051"/>
    <cellStyle name="Note 10 4 2 10" xfId="55052"/>
    <cellStyle name="Note 10 4 2 11" xfId="55053"/>
    <cellStyle name="Note 10 4 2 12" xfId="55054"/>
    <cellStyle name="Note 10 4 2 13" xfId="55055"/>
    <cellStyle name="Note 10 4 2 14" xfId="55056"/>
    <cellStyle name="Note 10 4 2 15" xfId="55057"/>
    <cellStyle name="Note 10 4 2 2" xfId="55058"/>
    <cellStyle name="Note 10 4 2 2 2" xfId="55059"/>
    <cellStyle name="Note 10 4 2 2 2 2" xfId="55060"/>
    <cellStyle name="Note 10 4 2 2 3" xfId="55061"/>
    <cellStyle name="Note 10 4 2 3" xfId="55062"/>
    <cellStyle name="Note 10 4 2 3 2" xfId="55063"/>
    <cellStyle name="Note 10 4 2 3 2 2" xfId="55064"/>
    <cellStyle name="Note 10 4 2 3 3" xfId="55065"/>
    <cellStyle name="Note 10 4 2 4" xfId="55066"/>
    <cellStyle name="Note 10 4 2 4 2" xfId="55067"/>
    <cellStyle name="Note 10 4 2 5" xfId="55068"/>
    <cellStyle name="Note 10 4 2 6" xfId="55069"/>
    <cellStyle name="Note 10 4 2 7" xfId="55070"/>
    <cellStyle name="Note 10 4 2 8" xfId="55071"/>
    <cellStyle name="Note 10 4 2 9" xfId="55072"/>
    <cellStyle name="Note 10 4 2_PNF Disclosure Summary 063011" xfId="55073"/>
    <cellStyle name="Note 10 4 3" xfId="55074"/>
    <cellStyle name="Note 10 4 3 2" xfId="55075"/>
    <cellStyle name="Note 10 4 3 2 2" xfId="55076"/>
    <cellStyle name="Note 10 4 3 3" xfId="55077"/>
    <cellStyle name="Note 10 4 4" xfId="55078"/>
    <cellStyle name="Note 10 4 4 2" xfId="55079"/>
    <cellStyle name="Note 10 4 4 2 2" xfId="55080"/>
    <cellStyle name="Note 10 4 4 3" xfId="55081"/>
    <cellStyle name="Note 10 4 5" xfId="55082"/>
    <cellStyle name="Note 10 4 5 2" xfId="55083"/>
    <cellStyle name="Note 10 4 6" xfId="55084"/>
    <cellStyle name="Note 10 4 7" xfId="55085"/>
    <cellStyle name="Note 10 4 8" xfId="55086"/>
    <cellStyle name="Note 10 4 9" xfId="55087"/>
    <cellStyle name="Note 10 4_PNF Disclosure Summary 063011" xfId="55088"/>
    <cellStyle name="Note 10 5" xfId="55089"/>
    <cellStyle name="Note 10 5 10" xfId="55090"/>
    <cellStyle name="Note 10 5 11" xfId="55091"/>
    <cellStyle name="Note 10 5 12" xfId="55092"/>
    <cellStyle name="Note 10 5 13" xfId="55093"/>
    <cellStyle name="Note 10 5 14" xfId="55094"/>
    <cellStyle name="Note 10 5 15" xfId="55095"/>
    <cellStyle name="Note 10 5 16" xfId="55096"/>
    <cellStyle name="Note 10 5 2" xfId="55097"/>
    <cellStyle name="Note 10 5 2 10" xfId="55098"/>
    <cellStyle name="Note 10 5 2 11" xfId="55099"/>
    <cellStyle name="Note 10 5 2 12" xfId="55100"/>
    <cellStyle name="Note 10 5 2 13" xfId="55101"/>
    <cellStyle name="Note 10 5 2 14" xfId="55102"/>
    <cellStyle name="Note 10 5 2 15" xfId="55103"/>
    <cellStyle name="Note 10 5 2 2" xfId="55104"/>
    <cellStyle name="Note 10 5 2 2 2" xfId="55105"/>
    <cellStyle name="Note 10 5 2 2 2 2" xfId="55106"/>
    <cellStyle name="Note 10 5 2 2 3" xfId="55107"/>
    <cellStyle name="Note 10 5 2 3" xfId="55108"/>
    <cellStyle name="Note 10 5 2 3 2" xfId="55109"/>
    <cellStyle name="Note 10 5 2 3 2 2" xfId="55110"/>
    <cellStyle name="Note 10 5 2 3 3" xfId="55111"/>
    <cellStyle name="Note 10 5 2 4" xfId="55112"/>
    <cellStyle name="Note 10 5 2 4 2" xfId="55113"/>
    <cellStyle name="Note 10 5 2 5" xfId="55114"/>
    <cellStyle name="Note 10 5 2 6" xfId="55115"/>
    <cellStyle name="Note 10 5 2 7" xfId="55116"/>
    <cellStyle name="Note 10 5 2 8" xfId="55117"/>
    <cellStyle name="Note 10 5 2 9" xfId="55118"/>
    <cellStyle name="Note 10 5 2_PNF Disclosure Summary 063011" xfId="55119"/>
    <cellStyle name="Note 10 5 3" xfId="55120"/>
    <cellStyle name="Note 10 5 3 2" xfId="55121"/>
    <cellStyle name="Note 10 5 3 2 2" xfId="55122"/>
    <cellStyle name="Note 10 5 3 3" xfId="55123"/>
    <cellStyle name="Note 10 5 4" xfId="55124"/>
    <cellStyle name="Note 10 5 4 2" xfId="55125"/>
    <cellStyle name="Note 10 5 4 2 2" xfId="55126"/>
    <cellStyle name="Note 10 5 4 3" xfId="55127"/>
    <cellStyle name="Note 10 5 5" xfId="55128"/>
    <cellStyle name="Note 10 5 5 2" xfId="55129"/>
    <cellStyle name="Note 10 5 6" xfId="55130"/>
    <cellStyle name="Note 10 5 7" xfId="55131"/>
    <cellStyle name="Note 10 5 8" xfId="55132"/>
    <cellStyle name="Note 10 5 9" xfId="55133"/>
    <cellStyle name="Note 10 5_PNF Disclosure Summary 063011" xfId="55134"/>
    <cellStyle name="Note 10 6" xfId="55135"/>
    <cellStyle name="Note 10 6 10" xfId="55136"/>
    <cellStyle name="Note 10 6 11" xfId="55137"/>
    <cellStyle name="Note 10 6 12" xfId="55138"/>
    <cellStyle name="Note 10 6 13" xfId="55139"/>
    <cellStyle name="Note 10 6 14" xfId="55140"/>
    <cellStyle name="Note 10 6 15" xfId="55141"/>
    <cellStyle name="Note 10 6 16" xfId="55142"/>
    <cellStyle name="Note 10 6 2" xfId="55143"/>
    <cellStyle name="Note 10 6 2 10" xfId="55144"/>
    <cellStyle name="Note 10 6 2 11" xfId="55145"/>
    <cellStyle name="Note 10 6 2 12" xfId="55146"/>
    <cellStyle name="Note 10 6 2 13" xfId="55147"/>
    <cellStyle name="Note 10 6 2 14" xfId="55148"/>
    <cellStyle name="Note 10 6 2 15" xfId="55149"/>
    <cellStyle name="Note 10 6 2 2" xfId="55150"/>
    <cellStyle name="Note 10 6 2 2 2" xfId="55151"/>
    <cellStyle name="Note 10 6 2 2 2 2" xfId="55152"/>
    <cellStyle name="Note 10 6 2 2 3" xfId="55153"/>
    <cellStyle name="Note 10 6 2 3" xfId="55154"/>
    <cellStyle name="Note 10 6 2 3 2" xfId="55155"/>
    <cellStyle name="Note 10 6 2 3 2 2" xfId="55156"/>
    <cellStyle name="Note 10 6 2 3 3" xfId="55157"/>
    <cellStyle name="Note 10 6 2 4" xfId="55158"/>
    <cellStyle name="Note 10 6 2 4 2" xfId="55159"/>
    <cellStyle name="Note 10 6 2 5" xfId="55160"/>
    <cellStyle name="Note 10 6 2 6" xfId="55161"/>
    <cellStyle name="Note 10 6 2 7" xfId="55162"/>
    <cellStyle name="Note 10 6 2 8" xfId="55163"/>
    <cellStyle name="Note 10 6 2 9" xfId="55164"/>
    <cellStyle name="Note 10 6 2_PNF Disclosure Summary 063011" xfId="55165"/>
    <cellStyle name="Note 10 6 3" xfId="55166"/>
    <cellStyle name="Note 10 6 3 2" xfId="55167"/>
    <cellStyle name="Note 10 6 3 2 2" xfId="55168"/>
    <cellStyle name="Note 10 6 3 3" xfId="55169"/>
    <cellStyle name="Note 10 6 4" xfId="55170"/>
    <cellStyle name="Note 10 6 4 2" xfId="55171"/>
    <cellStyle name="Note 10 6 4 2 2" xfId="55172"/>
    <cellStyle name="Note 10 6 4 3" xfId="55173"/>
    <cellStyle name="Note 10 6 5" xfId="55174"/>
    <cellStyle name="Note 10 6 5 2" xfId="55175"/>
    <cellStyle name="Note 10 6 6" xfId="55176"/>
    <cellStyle name="Note 10 6 7" xfId="55177"/>
    <cellStyle name="Note 10 6 8" xfId="55178"/>
    <cellStyle name="Note 10 6 9" xfId="55179"/>
    <cellStyle name="Note 10 6_PNF Disclosure Summary 063011" xfId="55180"/>
    <cellStyle name="Note 10 7" xfId="55181"/>
    <cellStyle name="Note 10 7 10" xfId="55182"/>
    <cellStyle name="Note 10 7 11" xfId="55183"/>
    <cellStyle name="Note 10 7 12" xfId="55184"/>
    <cellStyle name="Note 10 7 13" xfId="55185"/>
    <cellStyle name="Note 10 7 14" xfId="55186"/>
    <cellStyle name="Note 10 7 15" xfId="55187"/>
    <cellStyle name="Note 10 7 16" xfId="55188"/>
    <cellStyle name="Note 10 7 2" xfId="55189"/>
    <cellStyle name="Note 10 7 2 10" xfId="55190"/>
    <cellStyle name="Note 10 7 2 11" xfId="55191"/>
    <cellStyle name="Note 10 7 2 12" xfId="55192"/>
    <cellStyle name="Note 10 7 2 13" xfId="55193"/>
    <cellStyle name="Note 10 7 2 14" xfId="55194"/>
    <cellStyle name="Note 10 7 2 15" xfId="55195"/>
    <cellStyle name="Note 10 7 2 2" xfId="55196"/>
    <cellStyle name="Note 10 7 2 2 2" xfId="55197"/>
    <cellStyle name="Note 10 7 2 2 2 2" xfId="55198"/>
    <cellStyle name="Note 10 7 2 2 3" xfId="55199"/>
    <cellStyle name="Note 10 7 2 3" xfId="55200"/>
    <cellStyle name="Note 10 7 2 3 2" xfId="55201"/>
    <cellStyle name="Note 10 7 2 3 2 2" xfId="55202"/>
    <cellStyle name="Note 10 7 2 3 3" xfId="55203"/>
    <cellStyle name="Note 10 7 2 4" xfId="55204"/>
    <cellStyle name="Note 10 7 2 4 2" xfId="55205"/>
    <cellStyle name="Note 10 7 2 5" xfId="55206"/>
    <cellStyle name="Note 10 7 2 6" xfId="55207"/>
    <cellStyle name="Note 10 7 2 7" xfId="55208"/>
    <cellStyle name="Note 10 7 2 8" xfId="55209"/>
    <cellStyle name="Note 10 7 2 9" xfId="55210"/>
    <cellStyle name="Note 10 7 2_PNF Disclosure Summary 063011" xfId="55211"/>
    <cellStyle name="Note 10 7 3" xfId="55212"/>
    <cellStyle name="Note 10 7 3 2" xfId="55213"/>
    <cellStyle name="Note 10 7 3 2 2" xfId="55214"/>
    <cellStyle name="Note 10 7 3 3" xfId="55215"/>
    <cellStyle name="Note 10 7 4" xfId="55216"/>
    <cellStyle name="Note 10 7 4 2" xfId="55217"/>
    <cellStyle name="Note 10 7 4 2 2" xfId="55218"/>
    <cellStyle name="Note 10 7 4 3" xfId="55219"/>
    <cellStyle name="Note 10 7 5" xfId="55220"/>
    <cellStyle name="Note 10 7 5 2" xfId="55221"/>
    <cellStyle name="Note 10 7 6" xfId="55222"/>
    <cellStyle name="Note 10 7 7" xfId="55223"/>
    <cellStyle name="Note 10 7 8" xfId="55224"/>
    <cellStyle name="Note 10 7 9" xfId="55225"/>
    <cellStyle name="Note 10 7_PNF Disclosure Summary 063011" xfId="55226"/>
    <cellStyle name="Note 10 8" xfId="55227"/>
    <cellStyle name="Note 10 8 10" xfId="55228"/>
    <cellStyle name="Note 10 8 11" xfId="55229"/>
    <cellStyle name="Note 10 8 12" xfId="55230"/>
    <cellStyle name="Note 10 8 13" xfId="55231"/>
    <cellStyle name="Note 10 8 14" xfId="55232"/>
    <cellStyle name="Note 10 8 15" xfId="55233"/>
    <cellStyle name="Note 10 8 2" xfId="55234"/>
    <cellStyle name="Note 10 8 2 2" xfId="55235"/>
    <cellStyle name="Note 10 8 2 2 2" xfId="55236"/>
    <cellStyle name="Note 10 8 2 3" xfId="55237"/>
    <cellStyle name="Note 10 8 3" xfId="55238"/>
    <cellStyle name="Note 10 8 3 2" xfId="55239"/>
    <cellStyle name="Note 10 8 3 2 2" xfId="55240"/>
    <cellStyle name="Note 10 8 3 3" xfId="55241"/>
    <cellStyle name="Note 10 8 4" xfId="55242"/>
    <cellStyle name="Note 10 8 4 2" xfId="55243"/>
    <cellStyle name="Note 10 8 5" xfId="55244"/>
    <cellStyle name="Note 10 8 6" xfId="55245"/>
    <cellStyle name="Note 10 8 7" xfId="55246"/>
    <cellStyle name="Note 10 8 8" xfId="55247"/>
    <cellStyle name="Note 10 8 9" xfId="55248"/>
    <cellStyle name="Note 10 8_PNF Disclosure Summary 063011" xfId="55249"/>
    <cellStyle name="Note 10 9" xfId="55250"/>
    <cellStyle name="Note 10 9 2" xfId="55251"/>
    <cellStyle name="Note 10 9 2 2" xfId="55252"/>
    <cellStyle name="Note 10 9 3" xfId="55253"/>
    <cellStyle name="Note 10_PNF Disclosure Summary 063011" xfId="55254"/>
    <cellStyle name="Note 11" xfId="55255"/>
    <cellStyle name="Note 11 10" xfId="55256"/>
    <cellStyle name="Note 11 10 2" xfId="55257"/>
    <cellStyle name="Note 11 10 2 2" xfId="55258"/>
    <cellStyle name="Note 11 10 3" xfId="55259"/>
    <cellStyle name="Note 11 11" xfId="55260"/>
    <cellStyle name="Note 11 11 2" xfId="55261"/>
    <cellStyle name="Note 11 12" xfId="55262"/>
    <cellStyle name="Note 11 13" xfId="55263"/>
    <cellStyle name="Note 11 14" xfId="55264"/>
    <cellStyle name="Note 11 15" xfId="55265"/>
    <cellStyle name="Note 11 16" xfId="55266"/>
    <cellStyle name="Note 11 17" xfId="55267"/>
    <cellStyle name="Note 11 18" xfId="55268"/>
    <cellStyle name="Note 11 19" xfId="55269"/>
    <cellStyle name="Note 11 2" xfId="55270"/>
    <cellStyle name="Note 11 2 10" xfId="55271"/>
    <cellStyle name="Note 11 2 11" xfId="55272"/>
    <cellStyle name="Note 11 2 12" xfId="55273"/>
    <cellStyle name="Note 11 2 13" xfId="55274"/>
    <cellStyle name="Note 11 2 14" xfId="55275"/>
    <cellStyle name="Note 11 2 15" xfId="55276"/>
    <cellStyle name="Note 11 2 16" xfId="55277"/>
    <cellStyle name="Note 11 2 2" xfId="55278"/>
    <cellStyle name="Note 11 2 2 10" xfId="55279"/>
    <cellStyle name="Note 11 2 2 11" xfId="55280"/>
    <cellStyle name="Note 11 2 2 12" xfId="55281"/>
    <cellStyle name="Note 11 2 2 13" xfId="55282"/>
    <cellStyle name="Note 11 2 2 14" xfId="55283"/>
    <cellStyle name="Note 11 2 2 15" xfId="55284"/>
    <cellStyle name="Note 11 2 2 2" xfId="55285"/>
    <cellStyle name="Note 11 2 2 2 2" xfId="55286"/>
    <cellStyle name="Note 11 2 2 2 2 2" xfId="55287"/>
    <cellStyle name="Note 11 2 2 2 3" xfId="55288"/>
    <cellStyle name="Note 11 2 2 3" xfId="55289"/>
    <cellStyle name="Note 11 2 2 3 2" xfId="55290"/>
    <cellStyle name="Note 11 2 2 3 2 2" xfId="55291"/>
    <cellStyle name="Note 11 2 2 3 3" xfId="55292"/>
    <cellStyle name="Note 11 2 2 4" xfId="55293"/>
    <cellStyle name="Note 11 2 2 4 2" xfId="55294"/>
    <cellStyle name="Note 11 2 2 5" xfId="55295"/>
    <cellStyle name="Note 11 2 2 6" xfId="55296"/>
    <cellStyle name="Note 11 2 2 7" xfId="55297"/>
    <cellStyle name="Note 11 2 2 8" xfId="55298"/>
    <cellStyle name="Note 11 2 2 9" xfId="55299"/>
    <cellStyle name="Note 11 2 2_PNF Disclosure Summary 063011" xfId="55300"/>
    <cellStyle name="Note 11 2 3" xfId="55301"/>
    <cellStyle name="Note 11 2 3 2" xfId="55302"/>
    <cellStyle name="Note 11 2 3 2 2" xfId="55303"/>
    <cellStyle name="Note 11 2 3 3" xfId="55304"/>
    <cellStyle name="Note 11 2 4" xfId="55305"/>
    <cellStyle name="Note 11 2 4 2" xfId="55306"/>
    <cellStyle name="Note 11 2 4 2 2" xfId="55307"/>
    <cellStyle name="Note 11 2 4 3" xfId="55308"/>
    <cellStyle name="Note 11 2 5" xfId="55309"/>
    <cellStyle name="Note 11 2 5 2" xfId="55310"/>
    <cellStyle name="Note 11 2 6" xfId="55311"/>
    <cellStyle name="Note 11 2 7" xfId="55312"/>
    <cellStyle name="Note 11 2 8" xfId="55313"/>
    <cellStyle name="Note 11 2 9" xfId="55314"/>
    <cellStyle name="Note 11 2_PNF Disclosure Summary 063011" xfId="55315"/>
    <cellStyle name="Note 11 20" xfId="55316"/>
    <cellStyle name="Note 11 21" xfId="55317"/>
    <cellStyle name="Note 11 22" xfId="55318"/>
    <cellStyle name="Note 11 3" xfId="55319"/>
    <cellStyle name="Note 11 3 10" xfId="55320"/>
    <cellStyle name="Note 11 3 11" xfId="55321"/>
    <cellStyle name="Note 11 3 12" xfId="55322"/>
    <cellStyle name="Note 11 3 13" xfId="55323"/>
    <cellStyle name="Note 11 3 14" xfId="55324"/>
    <cellStyle name="Note 11 3 15" xfId="55325"/>
    <cellStyle name="Note 11 3 16" xfId="55326"/>
    <cellStyle name="Note 11 3 2" xfId="55327"/>
    <cellStyle name="Note 11 3 2 10" xfId="55328"/>
    <cellStyle name="Note 11 3 2 11" xfId="55329"/>
    <cellStyle name="Note 11 3 2 12" xfId="55330"/>
    <cellStyle name="Note 11 3 2 13" xfId="55331"/>
    <cellStyle name="Note 11 3 2 14" xfId="55332"/>
    <cellStyle name="Note 11 3 2 15" xfId="55333"/>
    <cellStyle name="Note 11 3 2 2" xfId="55334"/>
    <cellStyle name="Note 11 3 2 2 2" xfId="55335"/>
    <cellStyle name="Note 11 3 2 2 2 2" xfId="55336"/>
    <cellStyle name="Note 11 3 2 2 3" xfId="55337"/>
    <cellStyle name="Note 11 3 2 3" xfId="55338"/>
    <cellStyle name="Note 11 3 2 3 2" xfId="55339"/>
    <cellStyle name="Note 11 3 2 3 2 2" xfId="55340"/>
    <cellStyle name="Note 11 3 2 3 3" xfId="55341"/>
    <cellStyle name="Note 11 3 2 4" xfId="55342"/>
    <cellStyle name="Note 11 3 2 4 2" xfId="55343"/>
    <cellStyle name="Note 11 3 2 5" xfId="55344"/>
    <cellStyle name="Note 11 3 2 6" xfId="55345"/>
    <cellStyle name="Note 11 3 2 7" xfId="55346"/>
    <cellStyle name="Note 11 3 2 8" xfId="55347"/>
    <cellStyle name="Note 11 3 2 9" xfId="55348"/>
    <cellStyle name="Note 11 3 2_PNF Disclosure Summary 063011" xfId="55349"/>
    <cellStyle name="Note 11 3 3" xfId="55350"/>
    <cellStyle name="Note 11 3 3 2" xfId="55351"/>
    <cellStyle name="Note 11 3 3 2 2" xfId="55352"/>
    <cellStyle name="Note 11 3 3 3" xfId="55353"/>
    <cellStyle name="Note 11 3 4" xfId="55354"/>
    <cellStyle name="Note 11 3 4 2" xfId="55355"/>
    <cellStyle name="Note 11 3 4 2 2" xfId="55356"/>
    <cellStyle name="Note 11 3 4 3" xfId="55357"/>
    <cellStyle name="Note 11 3 5" xfId="55358"/>
    <cellStyle name="Note 11 3 5 2" xfId="55359"/>
    <cellStyle name="Note 11 3 6" xfId="55360"/>
    <cellStyle name="Note 11 3 7" xfId="55361"/>
    <cellStyle name="Note 11 3 8" xfId="55362"/>
    <cellStyle name="Note 11 3 9" xfId="55363"/>
    <cellStyle name="Note 11 3_PNF Disclosure Summary 063011" xfId="55364"/>
    <cellStyle name="Note 11 4" xfId="55365"/>
    <cellStyle name="Note 11 4 10" xfId="55366"/>
    <cellStyle name="Note 11 4 11" xfId="55367"/>
    <cellStyle name="Note 11 4 12" xfId="55368"/>
    <cellStyle name="Note 11 4 13" xfId="55369"/>
    <cellStyle name="Note 11 4 14" xfId="55370"/>
    <cellStyle name="Note 11 4 15" xfId="55371"/>
    <cellStyle name="Note 11 4 16" xfId="55372"/>
    <cellStyle name="Note 11 4 2" xfId="55373"/>
    <cellStyle name="Note 11 4 2 10" xfId="55374"/>
    <cellStyle name="Note 11 4 2 11" xfId="55375"/>
    <cellStyle name="Note 11 4 2 12" xfId="55376"/>
    <cellStyle name="Note 11 4 2 13" xfId="55377"/>
    <cellStyle name="Note 11 4 2 14" xfId="55378"/>
    <cellStyle name="Note 11 4 2 15" xfId="55379"/>
    <cellStyle name="Note 11 4 2 2" xfId="55380"/>
    <cellStyle name="Note 11 4 2 2 2" xfId="55381"/>
    <cellStyle name="Note 11 4 2 2 2 2" xfId="55382"/>
    <cellStyle name="Note 11 4 2 2 3" xfId="55383"/>
    <cellStyle name="Note 11 4 2 3" xfId="55384"/>
    <cellStyle name="Note 11 4 2 3 2" xfId="55385"/>
    <cellStyle name="Note 11 4 2 3 2 2" xfId="55386"/>
    <cellStyle name="Note 11 4 2 3 3" xfId="55387"/>
    <cellStyle name="Note 11 4 2 4" xfId="55388"/>
    <cellStyle name="Note 11 4 2 4 2" xfId="55389"/>
    <cellStyle name="Note 11 4 2 5" xfId="55390"/>
    <cellStyle name="Note 11 4 2 6" xfId="55391"/>
    <cellStyle name="Note 11 4 2 7" xfId="55392"/>
    <cellStyle name="Note 11 4 2 8" xfId="55393"/>
    <cellStyle name="Note 11 4 2 9" xfId="55394"/>
    <cellStyle name="Note 11 4 2_PNF Disclosure Summary 063011" xfId="55395"/>
    <cellStyle name="Note 11 4 3" xfId="55396"/>
    <cellStyle name="Note 11 4 3 2" xfId="55397"/>
    <cellStyle name="Note 11 4 3 2 2" xfId="55398"/>
    <cellStyle name="Note 11 4 3 3" xfId="55399"/>
    <cellStyle name="Note 11 4 4" xfId="55400"/>
    <cellStyle name="Note 11 4 4 2" xfId="55401"/>
    <cellStyle name="Note 11 4 4 2 2" xfId="55402"/>
    <cellStyle name="Note 11 4 4 3" xfId="55403"/>
    <cellStyle name="Note 11 4 5" xfId="55404"/>
    <cellStyle name="Note 11 4 5 2" xfId="55405"/>
    <cellStyle name="Note 11 4 6" xfId="55406"/>
    <cellStyle name="Note 11 4 7" xfId="55407"/>
    <cellStyle name="Note 11 4 8" xfId="55408"/>
    <cellStyle name="Note 11 4 9" xfId="55409"/>
    <cellStyle name="Note 11 4_PNF Disclosure Summary 063011" xfId="55410"/>
    <cellStyle name="Note 11 5" xfId="55411"/>
    <cellStyle name="Note 11 5 10" xfId="55412"/>
    <cellStyle name="Note 11 5 11" xfId="55413"/>
    <cellStyle name="Note 11 5 12" xfId="55414"/>
    <cellStyle name="Note 11 5 13" xfId="55415"/>
    <cellStyle name="Note 11 5 14" xfId="55416"/>
    <cellStyle name="Note 11 5 15" xfId="55417"/>
    <cellStyle name="Note 11 5 16" xfId="55418"/>
    <cellStyle name="Note 11 5 2" xfId="55419"/>
    <cellStyle name="Note 11 5 2 10" xfId="55420"/>
    <cellStyle name="Note 11 5 2 11" xfId="55421"/>
    <cellStyle name="Note 11 5 2 12" xfId="55422"/>
    <cellStyle name="Note 11 5 2 13" xfId="55423"/>
    <cellStyle name="Note 11 5 2 14" xfId="55424"/>
    <cellStyle name="Note 11 5 2 15" xfId="55425"/>
    <cellStyle name="Note 11 5 2 2" xfId="55426"/>
    <cellStyle name="Note 11 5 2 2 2" xfId="55427"/>
    <cellStyle name="Note 11 5 2 2 2 2" xfId="55428"/>
    <cellStyle name="Note 11 5 2 2 3" xfId="55429"/>
    <cellStyle name="Note 11 5 2 3" xfId="55430"/>
    <cellStyle name="Note 11 5 2 3 2" xfId="55431"/>
    <cellStyle name="Note 11 5 2 3 2 2" xfId="55432"/>
    <cellStyle name="Note 11 5 2 3 3" xfId="55433"/>
    <cellStyle name="Note 11 5 2 4" xfId="55434"/>
    <cellStyle name="Note 11 5 2 4 2" xfId="55435"/>
    <cellStyle name="Note 11 5 2 5" xfId="55436"/>
    <cellStyle name="Note 11 5 2 6" xfId="55437"/>
    <cellStyle name="Note 11 5 2 7" xfId="55438"/>
    <cellStyle name="Note 11 5 2 8" xfId="55439"/>
    <cellStyle name="Note 11 5 2 9" xfId="55440"/>
    <cellStyle name="Note 11 5 2_PNF Disclosure Summary 063011" xfId="55441"/>
    <cellStyle name="Note 11 5 3" xfId="55442"/>
    <cellStyle name="Note 11 5 3 2" xfId="55443"/>
    <cellStyle name="Note 11 5 3 2 2" xfId="55444"/>
    <cellStyle name="Note 11 5 3 3" xfId="55445"/>
    <cellStyle name="Note 11 5 4" xfId="55446"/>
    <cellStyle name="Note 11 5 4 2" xfId="55447"/>
    <cellStyle name="Note 11 5 4 2 2" xfId="55448"/>
    <cellStyle name="Note 11 5 4 3" xfId="55449"/>
    <cellStyle name="Note 11 5 5" xfId="55450"/>
    <cellStyle name="Note 11 5 5 2" xfId="55451"/>
    <cellStyle name="Note 11 5 6" xfId="55452"/>
    <cellStyle name="Note 11 5 7" xfId="55453"/>
    <cellStyle name="Note 11 5 8" xfId="55454"/>
    <cellStyle name="Note 11 5 9" xfId="55455"/>
    <cellStyle name="Note 11 5_PNF Disclosure Summary 063011" xfId="55456"/>
    <cellStyle name="Note 11 6" xfId="55457"/>
    <cellStyle name="Note 11 6 10" xfId="55458"/>
    <cellStyle name="Note 11 6 11" xfId="55459"/>
    <cellStyle name="Note 11 6 12" xfId="55460"/>
    <cellStyle name="Note 11 6 13" xfId="55461"/>
    <cellStyle name="Note 11 6 14" xfId="55462"/>
    <cellStyle name="Note 11 6 15" xfId="55463"/>
    <cellStyle name="Note 11 6 16" xfId="55464"/>
    <cellStyle name="Note 11 6 2" xfId="55465"/>
    <cellStyle name="Note 11 6 2 10" xfId="55466"/>
    <cellStyle name="Note 11 6 2 11" xfId="55467"/>
    <cellStyle name="Note 11 6 2 12" xfId="55468"/>
    <cellStyle name="Note 11 6 2 13" xfId="55469"/>
    <cellStyle name="Note 11 6 2 14" xfId="55470"/>
    <cellStyle name="Note 11 6 2 15" xfId="55471"/>
    <cellStyle name="Note 11 6 2 2" xfId="55472"/>
    <cellStyle name="Note 11 6 2 2 2" xfId="55473"/>
    <cellStyle name="Note 11 6 2 2 2 2" xfId="55474"/>
    <cellStyle name="Note 11 6 2 2 3" xfId="55475"/>
    <cellStyle name="Note 11 6 2 3" xfId="55476"/>
    <cellStyle name="Note 11 6 2 3 2" xfId="55477"/>
    <cellStyle name="Note 11 6 2 3 2 2" xfId="55478"/>
    <cellStyle name="Note 11 6 2 3 3" xfId="55479"/>
    <cellStyle name="Note 11 6 2 4" xfId="55480"/>
    <cellStyle name="Note 11 6 2 4 2" xfId="55481"/>
    <cellStyle name="Note 11 6 2 5" xfId="55482"/>
    <cellStyle name="Note 11 6 2 6" xfId="55483"/>
    <cellStyle name="Note 11 6 2 7" xfId="55484"/>
    <cellStyle name="Note 11 6 2 8" xfId="55485"/>
    <cellStyle name="Note 11 6 2 9" xfId="55486"/>
    <cellStyle name="Note 11 6 2_PNF Disclosure Summary 063011" xfId="55487"/>
    <cellStyle name="Note 11 6 3" xfId="55488"/>
    <cellStyle name="Note 11 6 3 2" xfId="55489"/>
    <cellStyle name="Note 11 6 3 2 2" xfId="55490"/>
    <cellStyle name="Note 11 6 3 3" xfId="55491"/>
    <cellStyle name="Note 11 6 4" xfId="55492"/>
    <cellStyle name="Note 11 6 4 2" xfId="55493"/>
    <cellStyle name="Note 11 6 4 2 2" xfId="55494"/>
    <cellStyle name="Note 11 6 4 3" xfId="55495"/>
    <cellStyle name="Note 11 6 5" xfId="55496"/>
    <cellStyle name="Note 11 6 5 2" xfId="55497"/>
    <cellStyle name="Note 11 6 6" xfId="55498"/>
    <cellStyle name="Note 11 6 7" xfId="55499"/>
    <cellStyle name="Note 11 6 8" xfId="55500"/>
    <cellStyle name="Note 11 6 9" xfId="55501"/>
    <cellStyle name="Note 11 6_PNF Disclosure Summary 063011" xfId="55502"/>
    <cellStyle name="Note 11 7" xfId="55503"/>
    <cellStyle name="Note 11 7 10" xfId="55504"/>
    <cellStyle name="Note 11 7 11" xfId="55505"/>
    <cellStyle name="Note 11 7 12" xfId="55506"/>
    <cellStyle name="Note 11 7 13" xfId="55507"/>
    <cellStyle name="Note 11 7 14" xfId="55508"/>
    <cellStyle name="Note 11 7 15" xfId="55509"/>
    <cellStyle name="Note 11 7 16" xfId="55510"/>
    <cellStyle name="Note 11 7 2" xfId="55511"/>
    <cellStyle name="Note 11 7 2 10" xfId="55512"/>
    <cellStyle name="Note 11 7 2 11" xfId="55513"/>
    <cellStyle name="Note 11 7 2 12" xfId="55514"/>
    <cellStyle name="Note 11 7 2 13" xfId="55515"/>
    <cellStyle name="Note 11 7 2 14" xfId="55516"/>
    <cellStyle name="Note 11 7 2 15" xfId="55517"/>
    <cellStyle name="Note 11 7 2 2" xfId="55518"/>
    <cellStyle name="Note 11 7 2 2 2" xfId="55519"/>
    <cellStyle name="Note 11 7 2 2 2 2" xfId="55520"/>
    <cellStyle name="Note 11 7 2 2 3" xfId="55521"/>
    <cellStyle name="Note 11 7 2 3" xfId="55522"/>
    <cellStyle name="Note 11 7 2 3 2" xfId="55523"/>
    <cellStyle name="Note 11 7 2 3 2 2" xfId="55524"/>
    <cellStyle name="Note 11 7 2 3 3" xfId="55525"/>
    <cellStyle name="Note 11 7 2 4" xfId="55526"/>
    <cellStyle name="Note 11 7 2 4 2" xfId="55527"/>
    <cellStyle name="Note 11 7 2 5" xfId="55528"/>
    <cellStyle name="Note 11 7 2 6" xfId="55529"/>
    <cellStyle name="Note 11 7 2 7" xfId="55530"/>
    <cellStyle name="Note 11 7 2 8" xfId="55531"/>
    <cellStyle name="Note 11 7 2 9" xfId="55532"/>
    <cellStyle name="Note 11 7 2_PNF Disclosure Summary 063011" xfId="55533"/>
    <cellStyle name="Note 11 7 3" xfId="55534"/>
    <cellStyle name="Note 11 7 3 2" xfId="55535"/>
    <cellStyle name="Note 11 7 3 2 2" xfId="55536"/>
    <cellStyle name="Note 11 7 3 3" xfId="55537"/>
    <cellStyle name="Note 11 7 4" xfId="55538"/>
    <cellStyle name="Note 11 7 4 2" xfId="55539"/>
    <cellStyle name="Note 11 7 4 2 2" xfId="55540"/>
    <cellStyle name="Note 11 7 4 3" xfId="55541"/>
    <cellStyle name="Note 11 7 5" xfId="55542"/>
    <cellStyle name="Note 11 7 5 2" xfId="55543"/>
    <cellStyle name="Note 11 7 6" xfId="55544"/>
    <cellStyle name="Note 11 7 7" xfId="55545"/>
    <cellStyle name="Note 11 7 8" xfId="55546"/>
    <cellStyle name="Note 11 7 9" xfId="55547"/>
    <cellStyle name="Note 11 7_PNF Disclosure Summary 063011" xfId="55548"/>
    <cellStyle name="Note 11 8" xfId="55549"/>
    <cellStyle name="Note 11 8 10" xfId="55550"/>
    <cellStyle name="Note 11 8 11" xfId="55551"/>
    <cellStyle name="Note 11 8 12" xfId="55552"/>
    <cellStyle name="Note 11 8 13" xfId="55553"/>
    <cellStyle name="Note 11 8 14" xfId="55554"/>
    <cellStyle name="Note 11 8 15" xfId="55555"/>
    <cellStyle name="Note 11 8 2" xfId="55556"/>
    <cellStyle name="Note 11 8 2 2" xfId="55557"/>
    <cellStyle name="Note 11 8 2 2 2" xfId="55558"/>
    <cellStyle name="Note 11 8 2 3" xfId="55559"/>
    <cellStyle name="Note 11 8 3" xfId="55560"/>
    <cellStyle name="Note 11 8 3 2" xfId="55561"/>
    <cellStyle name="Note 11 8 3 2 2" xfId="55562"/>
    <cellStyle name="Note 11 8 3 3" xfId="55563"/>
    <cellStyle name="Note 11 8 4" xfId="55564"/>
    <cellStyle name="Note 11 8 4 2" xfId="55565"/>
    <cellStyle name="Note 11 8 5" xfId="55566"/>
    <cellStyle name="Note 11 8 6" xfId="55567"/>
    <cellStyle name="Note 11 8 7" xfId="55568"/>
    <cellStyle name="Note 11 8 8" xfId="55569"/>
    <cellStyle name="Note 11 8 9" xfId="55570"/>
    <cellStyle name="Note 11 8_PNF Disclosure Summary 063011" xfId="55571"/>
    <cellStyle name="Note 11 9" xfId="55572"/>
    <cellStyle name="Note 11 9 2" xfId="55573"/>
    <cellStyle name="Note 11 9 2 2" xfId="55574"/>
    <cellStyle name="Note 11 9 3" xfId="55575"/>
    <cellStyle name="Note 11_PNF Disclosure Summary 063011" xfId="55576"/>
    <cellStyle name="Note 12" xfId="55577"/>
    <cellStyle name="Note 12 10" xfId="55578"/>
    <cellStyle name="Note 12 10 2" xfId="55579"/>
    <cellStyle name="Note 12 10 2 2" xfId="55580"/>
    <cellStyle name="Note 12 10 3" xfId="55581"/>
    <cellStyle name="Note 12 11" xfId="55582"/>
    <cellStyle name="Note 12 11 2" xfId="55583"/>
    <cellStyle name="Note 12 12" xfId="55584"/>
    <cellStyle name="Note 12 13" xfId="55585"/>
    <cellStyle name="Note 12 14" xfId="55586"/>
    <cellStyle name="Note 12 15" xfId="55587"/>
    <cellStyle name="Note 12 16" xfId="55588"/>
    <cellStyle name="Note 12 17" xfId="55589"/>
    <cellStyle name="Note 12 18" xfId="55590"/>
    <cellStyle name="Note 12 19" xfId="55591"/>
    <cellStyle name="Note 12 2" xfId="55592"/>
    <cellStyle name="Note 12 2 10" xfId="55593"/>
    <cellStyle name="Note 12 2 11" xfId="55594"/>
    <cellStyle name="Note 12 2 12" xfId="55595"/>
    <cellStyle name="Note 12 2 13" xfId="55596"/>
    <cellStyle name="Note 12 2 14" xfId="55597"/>
    <cellStyle name="Note 12 2 15" xfId="55598"/>
    <cellStyle name="Note 12 2 16" xfId="55599"/>
    <cellStyle name="Note 12 2 2" xfId="55600"/>
    <cellStyle name="Note 12 2 2 10" xfId="55601"/>
    <cellStyle name="Note 12 2 2 11" xfId="55602"/>
    <cellStyle name="Note 12 2 2 12" xfId="55603"/>
    <cellStyle name="Note 12 2 2 13" xfId="55604"/>
    <cellStyle name="Note 12 2 2 14" xfId="55605"/>
    <cellStyle name="Note 12 2 2 15" xfId="55606"/>
    <cellStyle name="Note 12 2 2 2" xfId="55607"/>
    <cellStyle name="Note 12 2 2 2 2" xfId="55608"/>
    <cellStyle name="Note 12 2 2 2 2 2" xfId="55609"/>
    <cellStyle name="Note 12 2 2 2 3" xfId="55610"/>
    <cellStyle name="Note 12 2 2 3" xfId="55611"/>
    <cellStyle name="Note 12 2 2 3 2" xfId="55612"/>
    <cellStyle name="Note 12 2 2 3 2 2" xfId="55613"/>
    <cellStyle name="Note 12 2 2 3 3" xfId="55614"/>
    <cellStyle name="Note 12 2 2 4" xfId="55615"/>
    <cellStyle name="Note 12 2 2 4 2" xfId="55616"/>
    <cellStyle name="Note 12 2 2 5" xfId="55617"/>
    <cellStyle name="Note 12 2 2 6" xfId="55618"/>
    <cellStyle name="Note 12 2 2 7" xfId="55619"/>
    <cellStyle name="Note 12 2 2 8" xfId="55620"/>
    <cellStyle name="Note 12 2 2 9" xfId="55621"/>
    <cellStyle name="Note 12 2 2_PNF Disclosure Summary 063011" xfId="55622"/>
    <cellStyle name="Note 12 2 3" xfId="55623"/>
    <cellStyle name="Note 12 2 3 2" xfId="55624"/>
    <cellStyle name="Note 12 2 3 2 2" xfId="55625"/>
    <cellStyle name="Note 12 2 3 3" xfId="55626"/>
    <cellStyle name="Note 12 2 4" xfId="55627"/>
    <cellStyle name="Note 12 2 4 2" xfId="55628"/>
    <cellStyle name="Note 12 2 4 2 2" xfId="55629"/>
    <cellStyle name="Note 12 2 4 3" xfId="55630"/>
    <cellStyle name="Note 12 2 5" xfId="55631"/>
    <cellStyle name="Note 12 2 5 2" xfId="55632"/>
    <cellStyle name="Note 12 2 6" xfId="55633"/>
    <cellStyle name="Note 12 2 7" xfId="55634"/>
    <cellStyle name="Note 12 2 8" xfId="55635"/>
    <cellStyle name="Note 12 2 9" xfId="55636"/>
    <cellStyle name="Note 12 2_PNF Disclosure Summary 063011" xfId="55637"/>
    <cellStyle name="Note 12 20" xfId="55638"/>
    <cellStyle name="Note 12 21" xfId="55639"/>
    <cellStyle name="Note 12 22" xfId="55640"/>
    <cellStyle name="Note 12 3" xfId="55641"/>
    <cellStyle name="Note 12 3 10" xfId="55642"/>
    <cellStyle name="Note 12 3 11" xfId="55643"/>
    <cellStyle name="Note 12 3 12" xfId="55644"/>
    <cellStyle name="Note 12 3 13" xfId="55645"/>
    <cellStyle name="Note 12 3 14" xfId="55646"/>
    <cellStyle name="Note 12 3 15" xfId="55647"/>
    <cellStyle name="Note 12 3 16" xfId="55648"/>
    <cellStyle name="Note 12 3 2" xfId="55649"/>
    <cellStyle name="Note 12 3 2 10" xfId="55650"/>
    <cellStyle name="Note 12 3 2 11" xfId="55651"/>
    <cellStyle name="Note 12 3 2 12" xfId="55652"/>
    <cellStyle name="Note 12 3 2 13" xfId="55653"/>
    <cellStyle name="Note 12 3 2 14" xfId="55654"/>
    <cellStyle name="Note 12 3 2 15" xfId="55655"/>
    <cellStyle name="Note 12 3 2 2" xfId="55656"/>
    <cellStyle name="Note 12 3 2 2 2" xfId="55657"/>
    <cellStyle name="Note 12 3 2 2 2 2" xfId="55658"/>
    <cellStyle name="Note 12 3 2 2 3" xfId="55659"/>
    <cellStyle name="Note 12 3 2 3" xfId="55660"/>
    <cellStyle name="Note 12 3 2 3 2" xfId="55661"/>
    <cellStyle name="Note 12 3 2 3 2 2" xfId="55662"/>
    <cellStyle name="Note 12 3 2 3 3" xfId="55663"/>
    <cellStyle name="Note 12 3 2 4" xfId="55664"/>
    <cellStyle name="Note 12 3 2 4 2" xfId="55665"/>
    <cellStyle name="Note 12 3 2 5" xfId="55666"/>
    <cellStyle name="Note 12 3 2 6" xfId="55667"/>
    <cellStyle name="Note 12 3 2 7" xfId="55668"/>
    <cellStyle name="Note 12 3 2 8" xfId="55669"/>
    <cellStyle name="Note 12 3 2 9" xfId="55670"/>
    <cellStyle name="Note 12 3 2_PNF Disclosure Summary 063011" xfId="55671"/>
    <cellStyle name="Note 12 3 3" xfId="55672"/>
    <cellStyle name="Note 12 3 3 2" xfId="55673"/>
    <cellStyle name="Note 12 3 3 2 2" xfId="55674"/>
    <cellStyle name="Note 12 3 3 3" xfId="55675"/>
    <cellStyle name="Note 12 3 4" xfId="55676"/>
    <cellStyle name="Note 12 3 4 2" xfId="55677"/>
    <cellStyle name="Note 12 3 4 2 2" xfId="55678"/>
    <cellStyle name="Note 12 3 4 3" xfId="55679"/>
    <cellStyle name="Note 12 3 5" xfId="55680"/>
    <cellStyle name="Note 12 3 5 2" xfId="55681"/>
    <cellStyle name="Note 12 3 6" xfId="55682"/>
    <cellStyle name="Note 12 3 7" xfId="55683"/>
    <cellStyle name="Note 12 3 8" xfId="55684"/>
    <cellStyle name="Note 12 3 9" xfId="55685"/>
    <cellStyle name="Note 12 3_PNF Disclosure Summary 063011" xfId="55686"/>
    <cellStyle name="Note 12 4" xfId="55687"/>
    <cellStyle name="Note 12 4 10" xfId="55688"/>
    <cellStyle name="Note 12 4 11" xfId="55689"/>
    <cellStyle name="Note 12 4 12" xfId="55690"/>
    <cellStyle name="Note 12 4 13" xfId="55691"/>
    <cellStyle name="Note 12 4 14" xfId="55692"/>
    <cellStyle name="Note 12 4 15" xfId="55693"/>
    <cellStyle name="Note 12 4 16" xfId="55694"/>
    <cellStyle name="Note 12 4 2" xfId="55695"/>
    <cellStyle name="Note 12 4 2 10" xfId="55696"/>
    <cellStyle name="Note 12 4 2 11" xfId="55697"/>
    <cellStyle name="Note 12 4 2 12" xfId="55698"/>
    <cellStyle name="Note 12 4 2 13" xfId="55699"/>
    <cellStyle name="Note 12 4 2 14" xfId="55700"/>
    <cellStyle name="Note 12 4 2 15" xfId="55701"/>
    <cellStyle name="Note 12 4 2 2" xfId="55702"/>
    <cellStyle name="Note 12 4 2 2 2" xfId="55703"/>
    <cellStyle name="Note 12 4 2 2 2 2" xfId="55704"/>
    <cellStyle name="Note 12 4 2 2 3" xfId="55705"/>
    <cellStyle name="Note 12 4 2 3" xfId="55706"/>
    <cellStyle name="Note 12 4 2 3 2" xfId="55707"/>
    <cellStyle name="Note 12 4 2 3 2 2" xfId="55708"/>
    <cellStyle name="Note 12 4 2 3 3" xfId="55709"/>
    <cellStyle name="Note 12 4 2 4" xfId="55710"/>
    <cellStyle name="Note 12 4 2 4 2" xfId="55711"/>
    <cellStyle name="Note 12 4 2 5" xfId="55712"/>
    <cellStyle name="Note 12 4 2 6" xfId="55713"/>
    <cellStyle name="Note 12 4 2 7" xfId="55714"/>
    <cellStyle name="Note 12 4 2 8" xfId="55715"/>
    <cellStyle name="Note 12 4 2 9" xfId="55716"/>
    <cellStyle name="Note 12 4 2_PNF Disclosure Summary 063011" xfId="55717"/>
    <cellStyle name="Note 12 4 3" xfId="55718"/>
    <cellStyle name="Note 12 4 3 2" xfId="55719"/>
    <cellStyle name="Note 12 4 3 2 2" xfId="55720"/>
    <cellStyle name="Note 12 4 3 3" xfId="55721"/>
    <cellStyle name="Note 12 4 4" xfId="55722"/>
    <cellStyle name="Note 12 4 4 2" xfId="55723"/>
    <cellStyle name="Note 12 4 4 2 2" xfId="55724"/>
    <cellStyle name="Note 12 4 4 3" xfId="55725"/>
    <cellStyle name="Note 12 4 5" xfId="55726"/>
    <cellStyle name="Note 12 4 5 2" xfId="55727"/>
    <cellStyle name="Note 12 4 6" xfId="55728"/>
    <cellStyle name="Note 12 4 7" xfId="55729"/>
    <cellStyle name="Note 12 4 8" xfId="55730"/>
    <cellStyle name="Note 12 4 9" xfId="55731"/>
    <cellStyle name="Note 12 4_PNF Disclosure Summary 063011" xfId="55732"/>
    <cellStyle name="Note 12 5" xfId="55733"/>
    <cellStyle name="Note 12 5 10" xfId="55734"/>
    <cellStyle name="Note 12 5 11" xfId="55735"/>
    <cellStyle name="Note 12 5 12" xfId="55736"/>
    <cellStyle name="Note 12 5 13" xfId="55737"/>
    <cellStyle name="Note 12 5 14" xfId="55738"/>
    <cellStyle name="Note 12 5 15" xfId="55739"/>
    <cellStyle name="Note 12 5 16" xfId="55740"/>
    <cellStyle name="Note 12 5 2" xfId="55741"/>
    <cellStyle name="Note 12 5 2 10" xfId="55742"/>
    <cellStyle name="Note 12 5 2 11" xfId="55743"/>
    <cellStyle name="Note 12 5 2 12" xfId="55744"/>
    <cellStyle name="Note 12 5 2 13" xfId="55745"/>
    <cellStyle name="Note 12 5 2 14" xfId="55746"/>
    <cellStyle name="Note 12 5 2 15" xfId="55747"/>
    <cellStyle name="Note 12 5 2 2" xfId="55748"/>
    <cellStyle name="Note 12 5 2 2 2" xfId="55749"/>
    <cellStyle name="Note 12 5 2 2 2 2" xfId="55750"/>
    <cellStyle name="Note 12 5 2 2 3" xfId="55751"/>
    <cellStyle name="Note 12 5 2 3" xfId="55752"/>
    <cellStyle name="Note 12 5 2 3 2" xfId="55753"/>
    <cellStyle name="Note 12 5 2 3 2 2" xfId="55754"/>
    <cellStyle name="Note 12 5 2 3 3" xfId="55755"/>
    <cellStyle name="Note 12 5 2 4" xfId="55756"/>
    <cellStyle name="Note 12 5 2 4 2" xfId="55757"/>
    <cellStyle name="Note 12 5 2 5" xfId="55758"/>
    <cellStyle name="Note 12 5 2 6" xfId="55759"/>
    <cellStyle name="Note 12 5 2 7" xfId="55760"/>
    <cellStyle name="Note 12 5 2 8" xfId="55761"/>
    <cellStyle name="Note 12 5 2 9" xfId="55762"/>
    <cellStyle name="Note 12 5 2_PNF Disclosure Summary 063011" xfId="55763"/>
    <cellStyle name="Note 12 5 3" xfId="55764"/>
    <cellStyle name="Note 12 5 3 2" xfId="55765"/>
    <cellStyle name="Note 12 5 3 2 2" xfId="55766"/>
    <cellStyle name="Note 12 5 3 3" xfId="55767"/>
    <cellStyle name="Note 12 5 4" xfId="55768"/>
    <cellStyle name="Note 12 5 4 2" xfId="55769"/>
    <cellStyle name="Note 12 5 4 2 2" xfId="55770"/>
    <cellStyle name="Note 12 5 4 3" xfId="55771"/>
    <cellStyle name="Note 12 5 5" xfId="55772"/>
    <cellStyle name="Note 12 5 5 2" xfId="55773"/>
    <cellStyle name="Note 12 5 6" xfId="55774"/>
    <cellStyle name="Note 12 5 7" xfId="55775"/>
    <cellStyle name="Note 12 5 8" xfId="55776"/>
    <cellStyle name="Note 12 5 9" xfId="55777"/>
    <cellStyle name="Note 12 5_PNF Disclosure Summary 063011" xfId="55778"/>
    <cellStyle name="Note 12 6" xfId="55779"/>
    <cellStyle name="Note 12 6 10" xfId="55780"/>
    <cellStyle name="Note 12 6 11" xfId="55781"/>
    <cellStyle name="Note 12 6 12" xfId="55782"/>
    <cellStyle name="Note 12 6 13" xfId="55783"/>
    <cellStyle name="Note 12 6 14" xfId="55784"/>
    <cellStyle name="Note 12 6 15" xfId="55785"/>
    <cellStyle name="Note 12 6 16" xfId="55786"/>
    <cellStyle name="Note 12 6 2" xfId="55787"/>
    <cellStyle name="Note 12 6 2 10" xfId="55788"/>
    <cellStyle name="Note 12 6 2 11" xfId="55789"/>
    <cellStyle name="Note 12 6 2 12" xfId="55790"/>
    <cellStyle name="Note 12 6 2 13" xfId="55791"/>
    <cellStyle name="Note 12 6 2 14" xfId="55792"/>
    <cellStyle name="Note 12 6 2 15" xfId="55793"/>
    <cellStyle name="Note 12 6 2 2" xfId="55794"/>
    <cellStyle name="Note 12 6 2 2 2" xfId="55795"/>
    <cellStyle name="Note 12 6 2 2 2 2" xfId="55796"/>
    <cellStyle name="Note 12 6 2 2 3" xfId="55797"/>
    <cellStyle name="Note 12 6 2 3" xfId="55798"/>
    <cellStyle name="Note 12 6 2 3 2" xfId="55799"/>
    <cellStyle name="Note 12 6 2 3 2 2" xfId="55800"/>
    <cellStyle name="Note 12 6 2 3 3" xfId="55801"/>
    <cellStyle name="Note 12 6 2 4" xfId="55802"/>
    <cellStyle name="Note 12 6 2 4 2" xfId="55803"/>
    <cellStyle name="Note 12 6 2 5" xfId="55804"/>
    <cellStyle name="Note 12 6 2 6" xfId="55805"/>
    <cellStyle name="Note 12 6 2 7" xfId="55806"/>
    <cellStyle name="Note 12 6 2 8" xfId="55807"/>
    <cellStyle name="Note 12 6 2 9" xfId="55808"/>
    <cellStyle name="Note 12 6 2_PNF Disclosure Summary 063011" xfId="55809"/>
    <cellStyle name="Note 12 6 3" xfId="55810"/>
    <cellStyle name="Note 12 6 3 2" xfId="55811"/>
    <cellStyle name="Note 12 6 3 2 2" xfId="55812"/>
    <cellStyle name="Note 12 6 3 3" xfId="55813"/>
    <cellStyle name="Note 12 6 4" xfId="55814"/>
    <cellStyle name="Note 12 6 4 2" xfId="55815"/>
    <cellStyle name="Note 12 6 4 2 2" xfId="55816"/>
    <cellStyle name="Note 12 6 4 3" xfId="55817"/>
    <cellStyle name="Note 12 6 5" xfId="55818"/>
    <cellStyle name="Note 12 6 5 2" xfId="55819"/>
    <cellStyle name="Note 12 6 6" xfId="55820"/>
    <cellStyle name="Note 12 6 7" xfId="55821"/>
    <cellStyle name="Note 12 6 8" xfId="55822"/>
    <cellStyle name="Note 12 6 9" xfId="55823"/>
    <cellStyle name="Note 12 6_PNF Disclosure Summary 063011" xfId="55824"/>
    <cellStyle name="Note 12 7" xfId="55825"/>
    <cellStyle name="Note 12 7 10" xfId="55826"/>
    <cellStyle name="Note 12 7 11" xfId="55827"/>
    <cellStyle name="Note 12 7 12" xfId="55828"/>
    <cellStyle name="Note 12 7 13" xfId="55829"/>
    <cellStyle name="Note 12 7 14" xfId="55830"/>
    <cellStyle name="Note 12 7 15" xfId="55831"/>
    <cellStyle name="Note 12 7 16" xfId="55832"/>
    <cellStyle name="Note 12 7 2" xfId="55833"/>
    <cellStyle name="Note 12 7 2 10" xfId="55834"/>
    <cellStyle name="Note 12 7 2 11" xfId="55835"/>
    <cellStyle name="Note 12 7 2 12" xfId="55836"/>
    <cellStyle name="Note 12 7 2 13" xfId="55837"/>
    <cellStyle name="Note 12 7 2 14" xfId="55838"/>
    <cellStyle name="Note 12 7 2 15" xfId="55839"/>
    <cellStyle name="Note 12 7 2 2" xfId="55840"/>
    <cellStyle name="Note 12 7 2 2 2" xfId="55841"/>
    <cellStyle name="Note 12 7 2 2 2 2" xfId="55842"/>
    <cellStyle name="Note 12 7 2 2 3" xfId="55843"/>
    <cellStyle name="Note 12 7 2 3" xfId="55844"/>
    <cellStyle name="Note 12 7 2 3 2" xfId="55845"/>
    <cellStyle name="Note 12 7 2 3 2 2" xfId="55846"/>
    <cellStyle name="Note 12 7 2 3 3" xfId="55847"/>
    <cellStyle name="Note 12 7 2 4" xfId="55848"/>
    <cellStyle name="Note 12 7 2 4 2" xfId="55849"/>
    <cellStyle name="Note 12 7 2 5" xfId="55850"/>
    <cellStyle name="Note 12 7 2 6" xfId="55851"/>
    <cellStyle name="Note 12 7 2 7" xfId="55852"/>
    <cellStyle name="Note 12 7 2 8" xfId="55853"/>
    <cellStyle name="Note 12 7 2 9" xfId="55854"/>
    <cellStyle name="Note 12 7 2_PNF Disclosure Summary 063011" xfId="55855"/>
    <cellStyle name="Note 12 7 3" xfId="55856"/>
    <cellStyle name="Note 12 7 3 2" xfId="55857"/>
    <cellStyle name="Note 12 7 3 2 2" xfId="55858"/>
    <cellStyle name="Note 12 7 3 3" xfId="55859"/>
    <cellStyle name="Note 12 7 4" xfId="55860"/>
    <cellStyle name="Note 12 7 4 2" xfId="55861"/>
    <cellStyle name="Note 12 7 4 2 2" xfId="55862"/>
    <cellStyle name="Note 12 7 4 3" xfId="55863"/>
    <cellStyle name="Note 12 7 5" xfId="55864"/>
    <cellStyle name="Note 12 7 5 2" xfId="55865"/>
    <cellStyle name="Note 12 7 6" xfId="55866"/>
    <cellStyle name="Note 12 7 7" xfId="55867"/>
    <cellStyle name="Note 12 7 8" xfId="55868"/>
    <cellStyle name="Note 12 7 9" xfId="55869"/>
    <cellStyle name="Note 12 7_PNF Disclosure Summary 063011" xfId="55870"/>
    <cellStyle name="Note 12 8" xfId="55871"/>
    <cellStyle name="Note 12 8 10" xfId="55872"/>
    <cellStyle name="Note 12 8 11" xfId="55873"/>
    <cellStyle name="Note 12 8 12" xfId="55874"/>
    <cellStyle name="Note 12 8 13" xfId="55875"/>
    <cellStyle name="Note 12 8 14" xfId="55876"/>
    <cellStyle name="Note 12 8 15" xfId="55877"/>
    <cellStyle name="Note 12 8 2" xfId="55878"/>
    <cellStyle name="Note 12 8 2 2" xfId="55879"/>
    <cellStyle name="Note 12 8 2 2 2" xfId="55880"/>
    <cellStyle name="Note 12 8 2 3" xfId="55881"/>
    <cellStyle name="Note 12 8 3" xfId="55882"/>
    <cellStyle name="Note 12 8 3 2" xfId="55883"/>
    <cellStyle name="Note 12 8 3 2 2" xfId="55884"/>
    <cellStyle name="Note 12 8 3 3" xfId="55885"/>
    <cellStyle name="Note 12 8 4" xfId="55886"/>
    <cellStyle name="Note 12 8 4 2" xfId="55887"/>
    <cellStyle name="Note 12 8 5" xfId="55888"/>
    <cellStyle name="Note 12 8 6" xfId="55889"/>
    <cellStyle name="Note 12 8 7" xfId="55890"/>
    <cellStyle name="Note 12 8 8" xfId="55891"/>
    <cellStyle name="Note 12 8 9" xfId="55892"/>
    <cellStyle name="Note 12 8_PNF Disclosure Summary 063011" xfId="55893"/>
    <cellStyle name="Note 12 9" xfId="55894"/>
    <cellStyle name="Note 12 9 2" xfId="55895"/>
    <cellStyle name="Note 12 9 2 2" xfId="55896"/>
    <cellStyle name="Note 12 9 3" xfId="55897"/>
    <cellStyle name="Note 12_PNF Disclosure Summary 063011" xfId="55898"/>
    <cellStyle name="Note 13" xfId="55899"/>
    <cellStyle name="Note 13 10" xfId="55900"/>
    <cellStyle name="Note 13 10 2" xfId="55901"/>
    <cellStyle name="Note 13 10 2 2" xfId="55902"/>
    <cellStyle name="Note 13 10 3" xfId="55903"/>
    <cellStyle name="Note 13 11" xfId="55904"/>
    <cellStyle name="Note 13 11 2" xfId="55905"/>
    <cellStyle name="Note 13 12" xfId="55906"/>
    <cellStyle name="Note 13 13" xfId="55907"/>
    <cellStyle name="Note 13 14" xfId="55908"/>
    <cellStyle name="Note 13 15" xfId="55909"/>
    <cellStyle name="Note 13 16" xfId="55910"/>
    <cellStyle name="Note 13 17" xfId="55911"/>
    <cellStyle name="Note 13 18" xfId="55912"/>
    <cellStyle name="Note 13 19" xfId="55913"/>
    <cellStyle name="Note 13 2" xfId="55914"/>
    <cellStyle name="Note 13 2 10" xfId="55915"/>
    <cellStyle name="Note 13 2 11" xfId="55916"/>
    <cellStyle name="Note 13 2 12" xfId="55917"/>
    <cellStyle name="Note 13 2 13" xfId="55918"/>
    <cellStyle name="Note 13 2 14" xfId="55919"/>
    <cellStyle name="Note 13 2 15" xfId="55920"/>
    <cellStyle name="Note 13 2 16" xfId="55921"/>
    <cellStyle name="Note 13 2 2" xfId="55922"/>
    <cellStyle name="Note 13 2 2 10" xfId="55923"/>
    <cellStyle name="Note 13 2 2 11" xfId="55924"/>
    <cellStyle name="Note 13 2 2 12" xfId="55925"/>
    <cellStyle name="Note 13 2 2 13" xfId="55926"/>
    <cellStyle name="Note 13 2 2 14" xfId="55927"/>
    <cellStyle name="Note 13 2 2 15" xfId="55928"/>
    <cellStyle name="Note 13 2 2 2" xfId="55929"/>
    <cellStyle name="Note 13 2 2 2 2" xfId="55930"/>
    <cellStyle name="Note 13 2 2 2 2 2" xfId="55931"/>
    <cellStyle name="Note 13 2 2 2 3" xfId="55932"/>
    <cellStyle name="Note 13 2 2 3" xfId="55933"/>
    <cellStyle name="Note 13 2 2 3 2" xfId="55934"/>
    <cellStyle name="Note 13 2 2 3 2 2" xfId="55935"/>
    <cellStyle name="Note 13 2 2 3 3" xfId="55936"/>
    <cellStyle name="Note 13 2 2 4" xfId="55937"/>
    <cellStyle name="Note 13 2 2 4 2" xfId="55938"/>
    <cellStyle name="Note 13 2 2 5" xfId="55939"/>
    <cellStyle name="Note 13 2 2 6" xfId="55940"/>
    <cellStyle name="Note 13 2 2 7" xfId="55941"/>
    <cellStyle name="Note 13 2 2 8" xfId="55942"/>
    <cellStyle name="Note 13 2 2 9" xfId="55943"/>
    <cellStyle name="Note 13 2 2_PNF Disclosure Summary 063011" xfId="55944"/>
    <cellStyle name="Note 13 2 3" xfId="55945"/>
    <cellStyle name="Note 13 2 3 2" xfId="55946"/>
    <cellStyle name="Note 13 2 3 2 2" xfId="55947"/>
    <cellStyle name="Note 13 2 3 3" xfId="55948"/>
    <cellStyle name="Note 13 2 4" xfId="55949"/>
    <cellStyle name="Note 13 2 4 2" xfId="55950"/>
    <cellStyle name="Note 13 2 4 2 2" xfId="55951"/>
    <cellStyle name="Note 13 2 4 3" xfId="55952"/>
    <cellStyle name="Note 13 2 5" xfId="55953"/>
    <cellStyle name="Note 13 2 5 2" xfId="55954"/>
    <cellStyle name="Note 13 2 6" xfId="55955"/>
    <cellStyle name="Note 13 2 7" xfId="55956"/>
    <cellStyle name="Note 13 2 8" xfId="55957"/>
    <cellStyle name="Note 13 2 9" xfId="55958"/>
    <cellStyle name="Note 13 2_PNF Disclosure Summary 063011" xfId="55959"/>
    <cellStyle name="Note 13 20" xfId="55960"/>
    <cellStyle name="Note 13 21" xfId="55961"/>
    <cellStyle name="Note 13 22" xfId="55962"/>
    <cellStyle name="Note 13 3" xfId="55963"/>
    <cellStyle name="Note 13 3 10" xfId="55964"/>
    <cellStyle name="Note 13 3 11" xfId="55965"/>
    <cellStyle name="Note 13 3 12" xfId="55966"/>
    <cellStyle name="Note 13 3 13" xfId="55967"/>
    <cellStyle name="Note 13 3 14" xfId="55968"/>
    <cellStyle name="Note 13 3 15" xfId="55969"/>
    <cellStyle name="Note 13 3 16" xfId="55970"/>
    <cellStyle name="Note 13 3 2" xfId="55971"/>
    <cellStyle name="Note 13 3 2 10" xfId="55972"/>
    <cellStyle name="Note 13 3 2 11" xfId="55973"/>
    <cellStyle name="Note 13 3 2 12" xfId="55974"/>
    <cellStyle name="Note 13 3 2 13" xfId="55975"/>
    <cellStyle name="Note 13 3 2 14" xfId="55976"/>
    <cellStyle name="Note 13 3 2 15" xfId="55977"/>
    <cellStyle name="Note 13 3 2 2" xfId="55978"/>
    <cellStyle name="Note 13 3 2 2 2" xfId="55979"/>
    <cellStyle name="Note 13 3 2 2 2 2" xfId="55980"/>
    <cellStyle name="Note 13 3 2 2 3" xfId="55981"/>
    <cellStyle name="Note 13 3 2 3" xfId="55982"/>
    <cellStyle name="Note 13 3 2 3 2" xfId="55983"/>
    <cellStyle name="Note 13 3 2 3 2 2" xfId="55984"/>
    <cellStyle name="Note 13 3 2 3 3" xfId="55985"/>
    <cellStyle name="Note 13 3 2 4" xfId="55986"/>
    <cellStyle name="Note 13 3 2 4 2" xfId="55987"/>
    <cellStyle name="Note 13 3 2 5" xfId="55988"/>
    <cellStyle name="Note 13 3 2 6" xfId="55989"/>
    <cellStyle name="Note 13 3 2 7" xfId="55990"/>
    <cellStyle name="Note 13 3 2 8" xfId="55991"/>
    <cellStyle name="Note 13 3 2 9" xfId="55992"/>
    <cellStyle name="Note 13 3 2_PNF Disclosure Summary 063011" xfId="55993"/>
    <cellStyle name="Note 13 3 3" xfId="55994"/>
    <cellStyle name="Note 13 3 3 2" xfId="55995"/>
    <cellStyle name="Note 13 3 3 2 2" xfId="55996"/>
    <cellStyle name="Note 13 3 3 3" xfId="55997"/>
    <cellStyle name="Note 13 3 4" xfId="55998"/>
    <cellStyle name="Note 13 3 4 2" xfId="55999"/>
    <cellStyle name="Note 13 3 4 2 2" xfId="56000"/>
    <cellStyle name="Note 13 3 4 3" xfId="56001"/>
    <cellStyle name="Note 13 3 5" xfId="56002"/>
    <cellStyle name="Note 13 3 5 2" xfId="56003"/>
    <cellStyle name="Note 13 3 6" xfId="56004"/>
    <cellStyle name="Note 13 3 7" xfId="56005"/>
    <cellStyle name="Note 13 3 8" xfId="56006"/>
    <cellStyle name="Note 13 3 9" xfId="56007"/>
    <cellStyle name="Note 13 3_PNF Disclosure Summary 063011" xfId="56008"/>
    <cellStyle name="Note 13 4" xfId="56009"/>
    <cellStyle name="Note 13 4 10" xfId="56010"/>
    <cellStyle name="Note 13 4 11" xfId="56011"/>
    <cellStyle name="Note 13 4 12" xfId="56012"/>
    <cellStyle name="Note 13 4 13" xfId="56013"/>
    <cellStyle name="Note 13 4 14" xfId="56014"/>
    <cellStyle name="Note 13 4 15" xfId="56015"/>
    <cellStyle name="Note 13 4 16" xfId="56016"/>
    <cellStyle name="Note 13 4 2" xfId="56017"/>
    <cellStyle name="Note 13 4 2 10" xfId="56018"/>
    <cellStyle name="Note 13 4 2 11" xfId="56019"/>
    <cellStyle name="Note 13 4 2 12" xfId="56020"/>
    <cellStyle name="Note 13 4 2 13" xfId="56021"/>
    <cellStyle name="Note 13 4 2 14" xfId="56022"/>
    <cellStyle name="Note 13 4 2 15" xfId="56023"/>
    <cellStyle name="Note 13 4 2 2" xfId="56024"/>
    <cellStyle name="Note 13 4 2 2 2" xfId="56025"/>
    <cellStyle name="Note 13 4 2 2 2 2" xfId="56026"/>
    <cellStyle name="Note 13 4 2 2 3" xfId="56027"/>
    <cellStyle name="Note 13 4 2 3" xfId="56028"/>
    <cellStyle name="Note 13 4 2 3 2" xfId="56029"/>
    <cellStyle name="Note 13 4 2 3 2 2" xfId="56030"/>
    <cellStyle name="Note 13 4 2 3 3" xfId="56031"/>
    <cellStyle name="Note 13 4 2 4" xfId="56032"/>
    <cellStyle name="Note 13 4 2 4 2" xfId="56033"/>
    <cellStyle name="Note 13 4 2 5" xfId="56034"/>
    <cellStyle name="Note 13 4 2 6" xfId="56035"/>
    <cellStyle name="Note 13 4 2 7" xfId="56036"/>
    <cellStyle name="Note 13 4 2 8" xfId="56037"/>
    <cellStyle name="Note 13 4 2 9" xfId="56038"/>
    <cellStyle name="Note 13 4 2_PNF Disclosure Summary 063011" xfId="56039"/>
    <cellStyle name="Note 13 4 3" xfId="56040"/>
    <cellStyle name="Note 13 4 3 2" xfId="56041"/>
    <cellStyle name="Note 13 4 3 2 2" xfId="56042"/>
    <cellStyle name="Note 13 4 3 3" xfId="56043"/>
    <cellStyle name="Note 13 4 4" xfId="56044"/>
    <cellStyle name="Note 13 4 4 2" xfId="56045"/>
    <cellStyle name="Note 13 4 4 2 2" xfId="56046"/>
    <cellStyle name="Note 13 4 4 3" xfId="56047"/>
    <cellStyle name="Note 13 4 5" xfId="56048"/>
    <cellStyle name="Note 13 4 5 2" xfId="56049"/>
    <cellStyle name="Note 13 4 6" xfId="56050"/>
    <cellStyle name="Note 13 4 7" xfId="56051"/>
    <cellStyle name="Note 13 4 8" xfId="56052"/>
    <cellStyle name="Note 13 4 9" xfId="56053"/>
    <cellStyle name="Note 13 4_PNF Disclosure Summary 063011" xfId="56054"/>
    <cellStyle name="Note 13 5" xfId="56055"/>
    <cellStyle name="Note 13 5 10" xfId="56056"/>
    <cellStyle name="Note 13 5 11" xfId="56057"/>
    <cellStyle name="Note 13 5 12" xfId="56058"/>
    <cellStyle name="Note 13 5 13" xfId="56059"/>
    <cellStyle name="Note 13 5 14" xfId="56060"/>
    <cellStyle name="Note 13 5 15" xfId="56061"/>
    <cellStyle name="Note 13 5 16" xfId="56062"/>
    <cellStyle name="Note 13 5 2" xfId="56063"/>
    <cellStyle name="Note 13 5 2 10" xfId="56064"/>
    <cellStyle name="Note 13 5 2 11" xfId="56065"/>
    <cellStyle name="Note 13 5 2 12" xfId="56066"/>
    <cellStyle name="Note 13 5 2 13" xfId="56067"/>
    <cellStyle name="Note 13 5 2 14" xfId="56068"/>
    <cellStyle name="Note 13 5 2 15" xfId="56069"/>
    <cellStyle name="Note 13 5 2 2" xfId="56070"/>
    <cellStyle name="Note 13 5 2 2 2" xfId="56071"/>
    <cellStyle name="Note 13 5 2 2 2 2" xfId="56072"/>
    <cellStyle name="Note 13 5 2 2 3" xfId="56073"/>
    <cellStyle name="Note 13 5 2 3" xfId="56074"/>
    <cellStyle name="Note 13 5 2 3 2" xfId="56075"/>
    <cellStyle name="Note 13 5 2 3 2 2" xfId="56076"/>
    <cellStyle name="Note 13 5 2 3 3" xfId="56077"/>
    <cellStyle name="Note 13 5 2 4" xfId="56078"/>
    <cellStyle name="Note 13 5 2 4 2" xfId="56079"/>
    <cellStyle name="Note 13 5 2 5" xfId="56080"/>
    <cellStyle name="Note 13 5 2 6" xfId="56081"/>
    <cellStyle name="Note 13 5 2 7" xfId="56082"/>
    <cellStyle name="Note 13 5 2 8" xfId="56083"/>
    <cellStyle name="Note 13 5 2 9" xfId="56084"/>
    <cellStyle name="Note 13 5 2_PNF Disclosure Summary 063011" xfId="56085"/>
    <cellStyle name="Note 13 5 3" xfId="56086"/>
    <cellStyle name="Note 13 5 3 2" xfId="56087"/>
    <cellStyle name="Note 13 5 3 2 2" xfId="56088"/>
    <cellStyle name="Note 13 5 3 3" xfId="56089"/>
    <cellStyle name="Note 13 5 4" xfId="56090"/>
    <cellStyle name="Note 13 5 4 2" xfId="56091"/>
    <cellStyle name="Note 13 5 4 2 2" xfId="56092"/>
    <cellStyle name="Note 13 5 4 3" xfId="56093"/>
    <cellStyle name="Note 13 5 5" xfId="56094"/>
    <cellStyle name="Note 13 5 5 2" xfId="56095"/>
    <cellStyle name="Note 13 5 6" xfId="56096"/>
    <cellStyle name="Note 13 5 7" xfId="56097"/>
    <cellStyle name="Note 13 5 8" xfId="56098"/>
    <cellStyle name="Note 13 5 9" xfId="56099"/>
    <cellStyle name="Note 13 5_PNF Disclosure Summary 063011" xfId="56100"/>
    <cellStyle name="Note 13 6" xfId="56101"/>
    <cellStyle name="Note 13 6 10" xfId="56102"/>
    <cellStyle name="Note 13 6 11" xfId="56103"/>
    <cellStyle name="Note 13 6 12" xfId="56104"/>
    <cellStyle name="Note 13 6 13" xfId="56105"/>
    <cellStyle name="Note 13 6 14" xfId="56106"/>
    <cellStyle name="Note 13 6 15" xfId="56107"/>
    <cellStyle name="Note 13 6 16" xfId="56108"/>
    <cellStyle name="Note 13 6 2" xfId="56109"/>
    <cellStyle name="Note 13 6 2 10" xfId="56110"/>
    <cellStyle name="Note 13 6 2 11" xfId="56111"/>
    <cellStyle name="Note 13 6 2 12" xfId="56112"/>
    <cellStyle name="Note 13 6 2 13" xfId="56113"/>
    <cellStyle name="Note 13 6 2 14" xfId="56114"/>
    <cellStyle name="Note 13 6 2 15" xfId="56115"/>
    <cellStyle name="Note 13 6 2 2" xfId="56116"/>
    <cellStyle name="Note 13 6 2 2 2" xfId="56117"/>
    <cellStyle name="Note 13 6 2 2 2 2" xfId="56118"/>
    <cellStyle name="Note 13 6 2 2 3" xfId="56119"/>
    <cellStyle name="Note 13 6 2 3" xfId="56120"/>
    <cellStyle name="Note 13 6 2 3 2" xfId="56121"/>
    <cellStyle name="Note 13 6 2 3 2 2" xfId="56122"/>
    <cellStyle name="Note 13 6 2 3 3" xfId="56123"/>
    <cellStyle name="Note 13 6 2 4" xfId="56124"/>
    <cellStyle name="Note 13 6 2 4 2" xfId="56125"/>
    <cellStyle name="Note 13 6 2 5" xfId="56126"/>
    <cellStyle name="Note 13 6 2 6" xfId="56127"/>
    <cellStyle name="Note 13 6 2 7" xfId="56128"/>
    <cellStyle name="Note 13 6 2 8" xfId="56129"/>
    <cellStyle name="Note 13 6 2 9" xfId="56130"/>
    <cellStyle name="Note 13 6 2_PNF Disclosure Summary 063011" xfId="56131"/>
    <cellStyle name="Note 13 6 3" xfId="56132"/>
    <cellStyle name="Note 13 6 3 2" xfId="56133"/>
    <cellStyle name="Note 13 6 3 2 2" xfId="56134"/>
    <cellStyle name="Note 13 6 3 3" xfId="56135"/>
    <cellStyle name="Note 13 6 4" xfId="56136"/>
    <cellStyle name="Note 13 6 4 2" xfId="56137"/>
    <cellStyle name="Note 13 6 4 2 2" xfId="56138"/>
    <cellStyle name="Note 13 6 4 3" xfId="56139"/>
    <cellStyle name="Note 13 6 5" xfId="56140"/>
    <cellStyle name="Note 13 6 5 2" xfId="56141"/>
    <cellStyle name="Note 13 6 6" xfId="56142"/>
    <cellStyle name="Note 13 6 7" xfId="56143"/>
    <cellStyle name="Note 13 6 8" xfId="56144"/>
    <cellStyle name="Note 13 6 9" xfId="56145"/>
    <cellStyle name="Note 13 6_PNF Disclosure Summary 063011" xfId="56146"/>
    <cellStyle name="Note 13 7" xfId="56147"/>
    <cellStyle name="Note 13 7 10" xfId="56148"/>
    <cellStyle name="Note 13 7 11" xfId="56149"/>
    <cellStyle name="Note 13 7 12" xfId="56150"/>
    <cellStyle name="Note 13 7 13" xfId="56151"/>
    <cellStyle name="Note 13 7 14" xfId="56152"/>
    <cellStyle name="Note 13 7 15" xfId="56153"/>
    <cellStyle name="Note 13 7 16" xfId="56154"/>
    <cellStyle name="Note 13 7 2" xfId="56155"/>
    <cellStyle name="Note 13 7 2 10" xfId="56156"/>
    <cellStyle name="Note 13 7 2 11" xfId="56157"/>
    <cellStyle name="Note 13 7 2 12" xfId="56158"/>
    <cellStyle name="Note 13 7 2 13" xfId="56159"/>
    <cellStyle name="Note 13 7 2 14" xfId="56160"/>
    <cellStyle name="Note 13 7 2 15" xfId="56161"/>
    <cellStyle name="Note 13 7 2 2" xfId="56162"/>
    <cellStyle name="Note 13 7 2 2 2" xfId="56163"/>
    <cellStyle name="Note 13 7 2 2 2 2" xfId="56164"/>
    <cellStyle name="Note 13 7 2 2 3" xfId="56165"/>
    <cellStyle name="Note 13 7 2 3" xfId="56166"/>
    <cellStyle name="Note 13 7 2 3 2" xfId="56167"/>
    <cellStyle name="Note 13 7 2 3 2 2" xfId="56168"/>
    <cellStyle name="Note 13 7 2 3 3" xfId="56169"/>
    <cellStyle name="Note 13 7 2 4" xfId="56170"/>
    <cellStyle name="Note 13 7 2 4 2" xfId="56171"/>
    <cellStyle name="Note 13 7 2 5" xfId="56172"/>
    <cellStyle name="Note 13 7 2 6" xfId="56173"/>
    <cellStyle name="Note 13 7 2 7" xfId="56174"/>
    <cellStyle name="Note 13 7 2 8" xfId="56175"/>
    <cellStyle name="Note 13 7 2 9" xfId="56176"/>
    <cellStyle name="Note 13 7 2_PNF Disclosure Summary 063011" xfId="56177"/>
    <cellStyle name="Note 13 7 3" xfId="56178"/>
    <cellStyle name="Note 13 7 3 2" xfId="56179"/>
    <cellStyle name="Note 13 7 3 2 2" xfId="56180"/>
    <cellStyle name="Note 13 7 3 3" xfId="56181"/>
    <cellStyle name="Note 13 7 4" xfId="56182"/>
    <cellStyle name="Note 13 7 4 2" xfId="56183"/>
    <cellStyle name="Note 13 7 4 2 2" xfId="56184"/>
    <cellStyle name="Note 13 7 4 3" xfId="56185"/>
    <cellStyle name="Note 13 7 5" xfId="56186"/>
    <cellStyle name="Note 13 7 5 2" xfId="56187"/>
    <cellStyle name="Note 13 7 6" xfId="56188"/>
    <cellStyle name="Note 13 7 7" xfId="56189"/>
    <cellStyle name="Note 13 7 8" xfId="56190"/>
    <cellStyle name="Note 13 7 9" xfId="56191"/>
    <cellStyle name="Note 13 7_PNF Disclosure Summary 063011" xfId="56192"/>
    <cellStyle name="Note 13 8" xfId="56193"/>
    <cellStyle name="Note 13 8 10" xfId="56194"/>
    <cellStyle name="Note 13 8 11" xfId="56195"/>
    <cellStyle name="Note 13 8 12" xfId="56196"/>
    <cellStyle name="Note 13 8 13" xfId="56197"/>
    <cellStyle name="Note 13 8 14" xfId="56198"/>
    <cellStyle name="Note 13 8 15" xfId="56199"/>
    <cellStyle name="Note 13 8 2" xfId="56200"/>
    <cellStyle name="Note 13 8 2 2" xfId="56201"/>
    <cellStyle name="Note 13 8 2 2 2" xfId="56202"/>
    <cellStyle name="Note 13 8 2 3" xfId="56203"/>
    <cellStyle name="Note 13 8 3" xfId="56204"/>
    <cellStyle name="Note 13 8 3 2" xfId="56205"/>
    <cellStyle name="Note 13 8 3 2 2" xfId="56206"/>
    <cellStyle name="Note 13 8 3 3" xfId="56207"/>
    <cellStyle name="Note 13 8 4" xfId="56208"/>
    <cellStyle name="Note 13 8 4 2" xfId="56209"/>
    <cellStyle name="Note 13 8 5" xfId="56210"/>
    <cellStyle name="Note 13 8 6" xfId="56211"/>
    <cellStyle name="Note 13 8 7" xfId="56212"/>
    <cellStyle name="Note 13 8 8" xfId="56213"/>
    <cellStyle name="Note 13 8 9" xfId="56214"/>
    <cellStyle name="Note 13 8_PNF Disclosure Summary 063011" xfId="56215"/>
    <cellStyle name="Note 13 9" xfId="56216"/>
    <cellStyle name="Note 13 9 2" xfId="56217"/>
    <cellStyle name="Note 13 9 2 2" xfId="56218"/>
    <cellStyle name="Note 13 9 3" xfId="56219"/>
    <cellStyle name="Note 13_PNF Disclosure Summary 063011" xfId="56220"/>
    <cellStyle name="Note 14" xfId="56221"/>
    <cellStyle name="Note 14 10" xfId="56222"/>
    <cellStyle name="Note 14 10 2" xfId="56223"/>
    <cellStyle name="Note 14 10 2 2" xfId="56224"/>
    <cellStyle name="Note 14 10 3" xfId="56225"/>
    <cellStyle name="Note 14 11" xfId="56226"/>
    <cellStyle name="Note 14 11 2" xfId="56227"/>
    <cellStyle name="Note 14 12" xfId="56228"/>
    <cellStyle name="Note 14 13" xfId="56229"/>
    <cellStyle name="Note 14 14" xfId="56230"/>
    <cellStyle name="Note 14 15" xfId="56231"/>
    <cellStyle name="Note 14 16" xfId="56232"/>
    <cellStyle name="Note 14 17" xfId="56233"/>
    <cellStyle name="Note 14 18" xfId="56234"/>
    <cellStyle name="Note 14 19" xfId="56235"/>
    <cellStyle name="Note 14 2" xfId="56236"/>
    <cellStyle name="Note 14 2 10" xfId="56237"/>
    <cellStyle name="Note 14 2 11" xfId="56238"/>
    <cellStyle name="Note 14 2 12" xfId="56239"/>
    <cellStyle name="Note 14 2 13" xfId="56240"/>
    <cellStyle name="Note 14 2 14" xfId="56241"/>
    <cellStyle name="Note 14 2 15" xfId="56242"/>
    <cellStyle name="Note 14 2 16" xfId="56243"/>
    <cellStyle name="Note 14 2 2" xfId="56244"/>
    <cellStyle name="Note 14 2 2 10" xfId="56245"/>
    <cellStyle name="Note 14 2 2 11" xfId="56246"/>
    <cellStyle name="Note 14 2 2 12" xfId="56247"/>
    <cellStyle name="Note 14 2 2 13" xfId="56248"/>
    <cellStyle name="Note 14 2 2 14" xfId="56249"/>
    <cellStyle name="Note 14 2 2 15" xfId="56250"/>
    <cellStyle name="Note 14 2 2 2" xfId="56251"/>
    <cellStyle name="Note 14 2 2 2 2" xfId="56252"/>
    <cellStyle name="Note 14 2 2 2 2 2" xfId="56253"/>
    <cellStyle name="Note 14 2 2 2 3" xfId="56254"/>
    <cellStyle name="Note 14 2 2 3" xfId="56255"/>
    <cellStyle name="Note 14 2 2 3 2" xfId="56256"/>
    <cellStyle name="Note 14 2 2 3 2 2" xfId="56257"/>
    <cellStyle name="Note 14 2 2 3 3" xfId="56258"/>
    <cellStyle name="Note 14 2 2 4" xfId="56259"/>
    <cellStyle name="Note 14 2 2 4 2" xfId="56260"/>
    <cellStyle name="Note 14 2 2 5" xfId="56261"/>
    <cellStyle name="Note 14 2 2 6" xfId="56262"/>
    <cellStyle name="Note 14 2 2 7" xfId="56263"/>
    <cellStyle name="Note 14 2 2 8" xfId="56264"/>
    <cellStyle name="Note 14 2 2 9" xfId="56265"/>
    <cellStyle name="Note 14 2 2_PNF Disclosure Summary 063011" xfId="56266"/>
    <cellStyle name="Note 14 2 3" xfId="56267"/>
    <cellStyle name="Note 14 2 3 2" xfId="56268"/>
    <cellStyle name="Note 14 2 3 2 2" xfId="56269"/>
    <cellStyle name="Note 14 2 3 3" xfId="56270"/>
    <cellStyle name="Note 14 2 4" xfId="56271"/>
    <cellStyle name="Note 14 2 4 2" xfId="56272"/>
    <cellStyle name="Note 14 2 4 2 2" xfId="56273"/>
    <cellStyle name="Note 14 2 4 3" xfId="56274"/>
    <cellStyle name="Note 14 2 5" xfId="56275"/>
    <cellStyle name="Note 14 2 5 2" xfId="56276"/>
    <cellStyle name="Note 14 2 6" xfId="56277"/>
    <cellStyle name="Note 14 2 7" xfId="56278"/>
    <cellStyle name="Note 14 2 8" xfId="56279"/>
    <cellStyle name="Note 14 2 9" xfId="56280"/>
    <cellStyle name="Note 14 2_PNF Disclosure Summary 063011" xfId="56281"/>
    <cellStyle name="Note 14 20" xfId="56282"/>
    <cellStyle name="Note 14 21" xfId="56283"/>
    <cellStyle name="Note 14 22" xfId="56284"/>
    <cellStyle name="Note 14 3" xfId="56285"/>
    <cellStyle name="Note 14 3 10" xfId="56286"/>
    <cellStyle name="Note 14 3 11" xfId="56287"/>
    <cellStyle name="Note 14 3 12" xfId="56288"/>
    <cellStyle name="Note 14 3 13" xfId="56289"/>
    <cellStyle name="Note 14 3 14" xfId="56290"/>
    <cellStyle name="Note 14 3 15" xfId="56291"/>
    <cellStyle name="Note 14 3 16" xfId="56292"/>
    <cellStyle name="Note 14 3 2" xfId="56293"/>
    <cellStyle name="Note 14 3 2 10" xfId="56294"/>
    <cellStyle name="Note 14 3 2 11" xfId="56295"/>
    <cellStyle name="Note 14 3 2 12" xfId="56296"/>
    <cellStyle name="Note 14 3 2 13" xfId="56297"/>
    <cellStyle name="Note 14 3 2 14" xfId="56298"/>
    <cellStyle name="Note 14 3 2 15" xfId="56299"/>
    <cellStyle name="Note 14 3 2 2" xfId="56300"/>
    <cellStyle name="Note 14 3 2 2 2" xfId="56301"/>
    <cellStyle name="Note 14 3 2 2 2 2" xfId="56302"/>
    <cellStyle name="Note 14 3 2 2 3" xfId="56303"/>
    <cellStyle name="Note 14 3 2 3" xfId="56304"/>
    <cellStyle name="Note 14 3 2 3 2" xfId="56305"/>
    <cellStyle name="Note 14 3 2 3 2 2" xfId="56306"/>
    <cellStyle name="Note 14 3 2 3 3" xfId="56307"/>
    <cellStyle name="Note 14 3 2 4" xfId="56308"/>
    <cellStyle name="Note 14 3 2 4 2" xfId="56309"/>
    <cellStyle name="Note 14 3 2 5" xfId="56310"/>
    <cellStyle name="Note 14 3 2 6" xfId="56311"/>
    <cellStyle name="Note 14 3 2 7" xfId="56312"/>
    <cellStyle name="Note 14 3 2 8" xfId="56313"/>
    <cellStyle name="Note 14 3 2 9" xfId="56314"/>
    <cellStyle name="Note 14 3 2_PNF Disclosure Summary 063011" xfId="56315"/>
    <cellStyle name="Note 14 3 3" xfId="56316"/>
    <cellStyle name="Note 14 3 3 2" xfId="56317"/>
    <cellStyle name="Note 14 3 3 2 2" xfId="56318"/>
    <cellStyle name="Note 14 3 3 3" xfId="56319"/>
    <cellStyle name="Note 14 3 4" xfId="56320"/>
    <cellStyle name="Note 14 3 4 2" xfId="56321"/>
    <cellStyle name="Note 14 3 4 2 2" xfId="56322"/>
    <cellStyle name="Note 14 3 4 3" xfId="56323"/>
    <cellStyle name="Note 14 3 5" xfId="56324"/>
    <cellStyle name="Note 14 3 5 2" xfId="56325"/>
    <cellStyle name="Note 14 3 6" xfId="56326"/>
    <cellStyle name="Note 14 3 7" xfId="56327"/>
    <cellStyle name="Note 14 3 8" xfId="56328"/>
    <cellStyle name="Note 14 3 9" xfId="56329"/>
    <cellStyle name="Note 14 3_PNF Disclosure Summary 063011" xfId="56330"/>
    <cellStyle name="Note 14 4" xfId="56331"/>
    <cellStyle name="Note 14 4 10" xfId="56332"/>
    <cellStyle name="Note 14 4 11" xfId="56333"/>
    <cellStyle name="Note 14 4 12" xfId="56334"/>
    <cellStyle name="Note 14 4 13" xfId="56335"/>
    <cellStyle name="Note 14 4 14" xfId="56336"/>
    <cellStyle name="Note 14 4 15" xfId="56337"/>
    <cellStyle name="Note 14 4 16" xfId="56338"/>
    <cellStyle name="Note 14 4 2" xfId="56339"/>
    <cellStyle name="Note 14 4 2 10" xfId="56340"/>
    <cellStyle name="Note 14 4 2 11" xfId="56341"/>
    <cellStyle name="Note 14 4 2 12" xfId="56342"/>
    <cellStyle name="Note 14 4 2 13" xfId="56343"/>
    <cellStyle name="Note 14 4 2 14" xfId="56344"/>
    <cellStyle name="Note 14 4 2 15" xfId="56345"/>
    <cellStyle name="Note 14 4 2 2" xfId="56346"/>
    <cellStyle name="Note 14 4 2 2 2" xfId="56347"/>
    <cellStyle name="Note 14 4 2 2 2 2" xfId="56348"/>
    <cellStyle name="Note 14 4 2 2 3" xfId="56349"/>
    <cellStyle name="Note 14 4 2 3" xfId="56350"/>
    <cellStyle name="Note 14 4 2 3 2" xfId="56351"/>
    <cellStyle name="Note 14 4 2 3 2 2" xfId="56352"/>
    <cellStyle name="Note 14 4 2 3 3" xfId="56353"/>
    <cellStyle name="Note 14 4 2 4" xfId="56354"/>
    <cellStyle name="Note 14 4 2 4 2" xfId="56355"/>
    <cellStyle name="Note 14 4 2 5" xfId="56356"/>
    <cellStyle name="Note 14 4 2 6" xfId="56357"/>
    <cellStyle name="Note 14 4 2 7" xfId="56358"/>
    <cellStyle name="Note 14 4 2 8" xfId="56359"/>
    <cellStyle name="Note 14 4 2 9" xfId="56360"/>
    <cellStyle name="Note 14 4 2_PNF Disclosure Summary 063011" xfId="56361"/>
    <cellStyle name="Note 14 4 3" xfId="56362"/>
    <cellStyle name="Note 14 4 3 2" xfId="56363"/>
    <cellStyle name="Note 14 4 3 2 2" xfId="56364"/>
    <cellStyle name="Note 14 4 3 3" xfId="56365"/>
    <cellStyle name="Note 14 4 4" xfId="56366"/>
    <cellStyle name="Note 14 4 4 2" xfId="56367"/>
    <cellStyle name="Note 14 4 4 2 2" xfId="56368"/>
    <cellStyle name="Note 14 4 4 3" xfId="56369"/>
    <cellStyle name="Note 14 4 5" xfId="56370"/>
    <cellStyle name="Note 14 4 5 2" xfId="56371"/>
    <cellStyle name="Note 14 4 6" xfId="56372"/>
    <cellStyle name="Note 14 4 7" xfId="56373"/>
    <cellStyle name="Note 14 4 8" xfId="56374"/>
    <cellStyle name="Note 14 4 9" xfId="56375"/>
    <cellStyle name="Note 14 4_PNF Disclosure Summary 063011" xfId="56376"/>
    <cellStyle name="Note 14 5" xfId="56377"/>
    <cellStyle name="Note 14 5 10" xfId="56378"/>
    <cellStyle name="Note 14 5 11" xfId="56379"/>
    <cellStyle name="Note 14 5 12" xfId="56380"/>
    <cellStyle name="Note 14 5 13" xfId="56381"/>
    <cellStyle name="Note 14 5 14" xfId="56382"/>
    <cellStyle name="Note 14 5 15" xfId="56383"/>
    <cellStyle name="Note 14 5 16" xfId="56384"/>
    <cellStyle name="Note 14 5 2" xfId="56385"/>
    <cellStyle name="Note 14 5 2 10" xfId="56386"/>
    <cellStyle name="Note 14 5 2 11" xfId="56387"/>
    <cellStyle name="Note 14 5 2 12" xfId="56388"/>
    <cellStyle name="Note 14 5 2 13" xfId="56389"/>
    <cellStyle name="Note 14 5 2 14" xfId="56390"/>
    <cellStyle name="Note 14 5 2 15" xfId="56391"/>
    <cellStyle name="Note 14 5 2 2" xfId="56392"/>
    <cellStyle name="Note 14 5 2 2 2" xfId="56393"/>
    <cellStyle name="Note 14 5 2 2 2 2" xfId="56394"/>
    <cellStyle name="Note 14 5 2 2 3" xfId="56395"/>
    <cellStyle name="Note 14 5 2 3" xfId="56396"/>
    <cellStyle name="Note 14 5 2 3 2" xfId="56397"/>
    <cellStyle name="Note 14 5 2 3 2 2" xfId="56398"/>
    <cellStyle name="Note 14 5 2 3 3" xfId="56399"/>
    <cellStyle name="Note 14 5 2 4" xfId="56400"/>
    <cellStyle name="Note 14 5 2 4 2" xfId="56401"/>
    <cellStyle name="Note 14 5 2 5" xfId="56402"/>
    <cellStyle name="Note 14 5 2 6" xfId="56403"/>
    <cellStyle name="Note 14 5 2 7" xfId="56404"/>
    <cellStyle name="Note 14 5 2 8" xfId="56405"/>
    <cellStyle name="Note 14 5 2 9" xfId="56406"/>
    <cellStyle name="Note 14 5 2_PNF Disclosure Summary 063011" xfId="56407"/>
    <cellStyle name="Note 14 5 3" xfId="56408"/>
    <cellStyle name="Note 14 5 3 2" xfId="56409"/>
    <cellStyle name="Note 14 5 3 2 2" xfId="56410"/>
    <cellStyle name="Note 14 5 3 3" xfId="56411"/>
    <cellStyle name="Note 14 5 4" xfId="56412"/>
    <cellStyle name="Note 14 5 4 2" xfId="56413"/>
    <cellStyle name="Note 14 5 4 2 2" xfId="56414"/>
    <cellStyle name="Note 14 5 4 3" xfId="56415"/>
    <cellStyle name="Note 14 5 5" xfId="56416"/>
    <cellStyle name="Note 14 5 5 2" xfId="56417"/>
    <cellStyle name="Note 14 5 6" xfId="56418"/>
    <cellStyle name="Note 14 5 7" xfId="56419"/>
    <cellStyle name="Note 14 5 8" xfId="56420"/>
    <cellStyle name="Note 14 5 9" xfId="56421"/>
    <cellStyle name="Note 14 5_PNF Disclosure Summary 063011" xfId="56422"/>
    <cellStyle name="Note 14 6" xfId="56423"/>
    <cellStyle name="Note 14 6 10" xfId="56424"/>
    <cellStyle name="Note 14 6 11" xfId="56425"/>
    <cellStyle name="Note 14 6 12" xfId="56426"/>
    <cellStyle name="Note 14 6 13" xfId="56427"/>
    <cellStyle name="Note 14 6 14" xfId="56428"/>
    <cellStyle name="Note 14 6 15" xfId="56429"/>
    <cellStyle name="Note 14 6 16" xfId="56430"/>
    <cellStyle name="Note 14 6 2" xfId="56431"/>
    <cellStyle name="Note 14 6 2 10" xfId="56432"/>
    <cellStyle name="Note 14 6 2 11" xfId="56433"/>
    <cellStyle name="Note 14 6 2 12" xfId="56434"/>
    <cellStyle name="Note 14 6 2 13" xfId="56435"/>
    <cellStyle name="Note 14 6 2 14" xfId="56436"/>
    <cellStyle name="Note 14 6 2 15" xfId="56437"/>
    <cellStyle name="Note 14 6 2 2" xfId="56438"/>
    <cellStyle name="Note 14 6 2 2 2" xfId="56439"/>
    <cellStyle name="Note 14 6 2 2 2 2" xfId="56440"/>
    <cellStyle name="Note 14 6 2 2 3" xfId="56441"/>
    <cellStyle name="Note 14 6 2 3" xfId="56442"/>
    <cellStyle name="Note 14 6 2 3 2" xfId="56443"/>
    <cellStyle name="Note 14 6 2 3 2 2" xfId="56444"/>
    <cellStyle name="Note 14 6 2 3 3" xfId="56445"/>
    <cellStyle name="Note 14 6 2 4" xfId="56446"/>
    <cellStyle name="Note 14 6 2 4 2" xfId="56447"/>
    <cellStyle name="Note 14 6 2 5" xfId="56448"/>
    <cellStyle name="Note 14 6 2 6" xfId="56449"/>
    <cellStyle name="Note 14 6 2 7" xfId="56450"/>
    <cellStyle name="Note 14 6 2 8" xfId="56451"/>
    <cellStyle name="Note 14 6 2 9" xfId="56452"/>
    <cellStyle name="Note 14 6 2_PNF Disclosure Summary 063011" xfId="56453"/>
    <cellStyle name="Note 14 6 3" xfId="56454"/>
    <cellStyle name="Note 14 6 3 2" xfId="56455"/>
    <cellStyle name="Note 14 6 3 2 2" xfId="56456"/>
    <cellStyle name="Note 14 6 3 3" xfId="56457"/>
    <cellStyle name="Note 14 6 4" xfId="56458"/>
    <cellStyle name="Note 14 6 4 2" xfId="56459"/>
    <cellStyle name="Note 14 6 4 2 2" xfId="56460"/>
    <cellStyle name="Note 14 6 4 3" xfId="56461"/>
    <cellStyle name="Note 14 6 5" xfId="56462"/>
    <cellStyle name="Note 14 6 5 2" xfId="56463"/>
    <cellStyle name="Note 14 6 6" xfId="56464"/>
    <cellStyle name="Note 14 6 7" xfId="56465"/>
    <cellStyle name="Note 14 6 8" xfId="56466"/>
    <cellStyle name="Note 14 6 9" xfId="56467"/>
    <cellStyle name="Note 14 6_PNF Disclosure Summary 063011" xfId="56468"/>
    <cellStyle name="Note 14 7" xfId="56469"/>
    <cellStyle name="Note 14 7 10" xfId="56470"/>
    <cellStyle name="Note 14 7 11" xfId="56471"/>
    <cellStyle name="Note 14 7 12" xfId="56472"/>
    <cellStyle name="Note 14 7 13" xfId="56473"/>
    <cellStyle name="Note 14 7 14" xfId="56474"/>
    <cellStyle name="Note 14 7 15" xfId="56475"/>
    <cellStyle name="Note 14 7 16" xfId="56476"/>
    <cellStyle name="Note 14 7 2" xfId="56477"/>
    <cellStyle name="Note 14 7 2 10" xfId="56478"/>
    <cellStyle name="Note 14 7 2 11" xfId="56479"/>
    <cellStyle name="Note 14 7 2 12" xfId="56480"/>
    <cellStyle name="Note 14 7 2 13" xfId="56481"/>
    <cellStyle name="Note 14 7 2 14" xfId="56482"/>
    <cellStyle name="Note 14 7 2 15" xfId="56483"/>
    <cellStyle name="Note 14 7 2 2" xfId="56484"/>
    <cellStyle name="Note 14 7 2 2 2" xfId="56485"/>
    <cellStyle name="Note 14 7 2 2 2 2" xfId="56486"/>
    <cellStyle name="Note 14 7 2 2 3" xfId="56487"/>
    <cellStyle name="Note 14 7 2 3" xfId="56488"/>
    <cellStyle name="Note 14 7 2 3 2" xfId="56489"/>
    <cellStyle name="Note 14 7 2 3 2 2" xfId="56490"/>
    <cellStyle name="Note 14 7 2 3 3" xfId="56491"/>
    <cellStyle name="Note 14 7 2 4" xfId="56492"/>
    <cellStyle name="Note 14 7 2 4 2" xfId="56493"/>
    <cellStyle name="Note 14 7 2 5" xfId="56494"/>
    <cellStyle name="Note 14 7 2 6" xfId="56495"/>
    <cellStyle name="Note 14 7 2 7" xfId="56496"/>
    <cellStyle name="Note 14 7 2 8" xfId="56497"/>
    <cellStyle name="Note 14 7 2 9" xfId="56498"/>
    <cellStyle name="Note 14 7 2_PNF Disclosure Summary 063011" xfId="56499"/>
    <cellStyle name="Note 14 7 3" xfId="56500"/>
    <cellStyle name="Note 14 7 3 2" xfId="56501"/>
    <cellStyle name="Note 14 7 3 2 2" xfId="56502"/>
    <cellStyle name="Note 14 7 3 3" xfId="56503"/>
    <cellStyle name="Note 14 7 4" xfId="56504"/>
    <cellStyle name="Note 14 7 4 2" xfId="56505"/>
    <cellStyle name="Note 14 7 4 2 2" xfId="56506"/>
    <cellStyle name="Note 14 7 4 3" xfId="56507"/>
    <cellStyle name="Note 14 7 5" xfId="56508"/>
    <cellStyle name="Note 14 7 5 2" xfId="56509"/>
    <cellStyle name="Note 14 7 6" xfId="56510"/>
    <cellStyle name="Note 14 7 7" xfId="56511"/>
    <cellStyle name="Note 14 7 8" xfId="56512"/>
    <cellStyle name="Note 14 7 9" xfId="56513"/>
    <cellStyle name="Note 14 7_PNF Disclosure Summary 063011" xfId="56514"/>
    <cellStyle name="Note 14 8" xfId="56515"/>
    <cellStyle name="Note 14 8 10" xfId="56516"/>
    <cellStyle name="Note 14 8 11" xfId="56517"/>
    <cellStyle name="Note 14 8 12" xfId="56518"/>
    <cellStyle name="Note 14 8 13" xfId="56519"/>
    <cellStyle name="Note 14 8 14" xfId="56520"/>
    <cellStyle name="Note 14 8 15" xfId="56521"/>
    <cellStyle name="Note 14 8 2" xfId="56522"/>
    <cellStyle name="Note 14 8 2 2" xfId="56523"/>
    <cellStyle name="Note 14 8 2 2 2" xfId="56524"/>
    <cellStyle name="Note 14 8 2 3" xfId="56525"/>
    <cellStyle name="Note 14 8 3" xfId="56526"/>
    <cellStyle name="Note 14 8 3 2" xfId="56527"/>
    <cellStyle name="Note 14 8 3 2 2" xfId="56528"/>
    <cellStyle name="Note 14 8 3 3" xfId="56529"/>
    <cellStyle name="Note 14 8 4" xfId="56530"/>
    <cellStyle name="Note 14 8 4 2" xfId="56531"/>
    <cellStyle name="Note 14 8 5" xfId="56532"/>
    <cellStyle name="Note 14 8 6" xfId="56533"/>
    <cellStyle name="Note 14 8 7" xfId="56534"/>
    <cellStyle name="Note 14 8 8" xfId="56535"/>
    <cellStyle name="Note 14 8 9" xfId="56536"/>
    <cellStyle name="Note 14 8_PNF Disclosure Summary 063011" xfId="56537"/>
    <cellStyle name="Note 14 9" xfId="56538"/>
    <cellStyle name="Note 14 9 2" xfId="56539"/>
    <cellStyle name="Note 14 9 2 2" xfId="56540"/>
    <cellStyle name="Note 14 9 3" xfId="56541"/>
    <cellStyle name="Note 14_PNF Disclosure Summary 063011" xfId="56542"/>
    <cellStyle name="Note 15" xfId="56543"/>
    <cellStyle name="Note 15 10" xfId="56544"/>
    <cellStyle name="Note 15 10 2" xfId="56545"/>
    <cellStyle name="Note 15 10 2 2" xfId="56546"/>
    <cellStyle name="Note 15 10 3" xfId="56547"/>
    <cellStyle name="Note 15 11" xfId="56548"/>
    <cellStyle name="Note 15 11 2" xfId="56549"/>
    <cellStyle name="Note 15 12" xfId="56550"/>
    <cellStyle name="Note 15 13" xfId="56551"/>
    <cellStyle name="Note 15 14" xfId="56552"/>
    <cellStyle name="Note 15 15" xfId="56553"/>
    <cellStyle name="Note 15 16" xfId="56554"/>
    <cellStyle name="Note 15 17" xfId="56555"/>
    <cellStyle name="Note 15 18" xfId="56556"/>
    <cellStyle name="Note 15 19" xfId="56557"/>
    <cellStyle name="Note 15 2" xfId="56558"/>
    <cellStyle name="Note 15 2 10" xfId="56559"/>
    <cellStyle name="Note 15 2 11" xfId="56560"/>
    <cellStyle name="Note 15 2 12" xfId="56561"/>
    <cellStyle name="Note 15 2 13" xfId="56562"/>
    <cellStyle name="Note 15 2 14" xfId="56563"/>
    <cellStyle name="Note 15 2 15" xfId="56564"/>
    <cellStyle name="Note 15 2 16" xfId="56565"/>
    <cellStyle name="Note 15 2 2" xfId="56566"/>
    <cellStyle name="Note 15 2 2 10" xfId="56567"/>
    <cellStyle name="Note 15 2 2 11" xfId="56568"/>
    <cellStyle name="Note 15 2 2 12" xfId="56569"/>
    <cellStyle name="Note 15 2 2 13" xfId="56570"/>
    <cellStyle name="Note 15 2 2 14" xfId="56571"/>
    <cellStyle name="Note 15 2 2 15" xfId="56572"/>
    <cellStyle name="Note 15 2 2 2" xfId="56573"/>
    <cellStyle name="Note 15 2 2 2 2" xfId="56574"/>
    <cellStyle name="Note 15 2 2 2 2 2" xfId="56575"/>
    <cellStyle name="Note 15 2 2 2 3" xfId="56576"/>
    <cellStyle name="Note 15 2 2 3" xfId="56577"/>
    <cellStyle name="Note 15 2 2 3 2" xfId="56578"/>
    <cellStyle name="Note 15 2 2 3 2 2" xfId="56579"/>
    <cellStyle name="Note 15 2 2 3 3" xfId="56580"/>
    <cellStyle name="Note 15 2 2 4" xfId="56581"/>
    <cellStyle name="Note 15 2 2 4 2" xfId="56582"/>
    <cellStyle name="Note 15 2 2 5" xfId="56583"/>
    <cellStyle name="Note 15 2 2 6" xfId="56584"/>
    <cellStyle name="Note 15 2 2 7" xfId="56585"/>
    <cellStyle name="Note 15 2 2 8" xfId="56586"/>
    <cellStyle name="Note 15 2 2 9" xfId="56587"/>
    <cellStyle name="Note 15 2 2_PNF Disclosure Summary 063011" xfId="56588"/>
    <cellStyle name="Note 15 2 3" xfId="56589"/>
    <cellStyle name="Note 15 2 3 2" xfId="56590"/>
    <cellStyle name="Note 15 2 3 2 2" xfId="56591"/>
    <cellStyle name="Note 15 2 3 3" xfId="56592"/>
    <cellStyle name="Note 15 2 4" xfId="56593"/>
    <cellStyle name="Note 15 2 4 2" xfId="56594"/>
    <cellStyle name="Note 15 2 4 2 2" xfId="56595"/>
    <cellStyle name="Note 15 2 4 3" xfId="56596"/>
    <cellStyle name="Note 15 2 5" xfId="56597"/>
    <cellStyle name="Note 15 2 5 2" xfId="56598"/>
    <cellStyle name="Note 15 2 6" xfId="56599"/>
    <cellStyle name="Note 15 2 7" xfId="56600"/>
    <cellStyle name="Note 15 2 8" xfId="56601"/>
    <cellStyle name="Note 15 2 9" xfId="56602"/>
    <cellStyle name="Note 15 2_PNF Disclosure Summary 063011" xfId="56603"/>
    <cellStyle name="Note 15 20" xfId="56604"/>
    <cellStyle name="Note 15 21" xfId="56605"/>
    <cellStyle name="Note 15 22" xfId="56606"/>
    <cellStyle name="Note 15 3" xfId="56607"/>
    <cellStyle name="Note 15 3 10" xfId="56608"/>
    <cellStyle name="Note 15 3 11" xfId="56609"/>
    <cellStyle name="Note 15 3 12" xfId="56610"/>
    <cellStyle name="Note 15 3 13" xfId="56611"/>
    <cellStyle name="Note 15 3 14" xfId="56612"/>
    <cellStyle name="Note 15 3 15" xfId="56613"/>
    <cellStyle name="Note 15 3 16" xfId="56614"/>
    <cellStyle name="Note 15 3 2" xfId="56615"/>
    <cellStyle name="Note 15 3 2 10" xfId="56616"/>
    <cellStyle name="Note 15 3 2 11" xfId="56617"/>
    <cellStyle name="Note 15 3 2 12" xfId="56618"/>
    <cellStyle name="Note 15 3 2 13" xfId="56619"/>
    <cellStyle name="Note 15 3 2 14" xfId="56620"/>
    <cellStyle name="Note 15 3 2 15" xfId="56621"/>
    <cellStyle name="Note 15 3 2 2" xfId="56622"/>
    <cellStyle name="Note 15 3 2 2 2" xfId="56623"/>
    <cellStyle name="Note 15 3 2 2 2 2" xfId="56624"/>
    <cellStyle name="Note 15 3 2 2 3" xfId="56625"/>
    <cellStyle name="Note 15 3 2 3" xfId="56626"/>
    <cellStyle name="Note 15 3 2 3 2" xfId="56627"/>
    <cellStyle name="Note 15 3 2 3 2 2" xfId="56628"/>
    <cellStyle name="Note 15 3 2 3 3" xfId="56629"/>
    <cellStyle name="Note 15 3 2 4" xfId="56630"/>
    <cellStyle name="Note 15 3 2 4 2" xfId="56631"/>
    <cellStyle name="Note 15 3 2 5" xfId="56632"/>
    <cellStyle name="Note 15 3 2 6" xfId="56633"/>
    <cellStyle name="Note 15 3 2 7" xfId="56634"/>
    <cellStyle name="Note 15 3 2 8" xfId="56635"/>
    <cellStyle name="Note 15 3 2 9" xfId="56636"/>
    <cellStyle name="Note 15 3 2_PNF Disclosure Summary 063011" xfId="56637"/>
    <cellStyle name="Note 15 3 3" xfId="56638"/>
    <cellStyle name="Note 15 3 3 2" xfId="56639"/>
    <cellStyle name="Note 15 3 3 2 2" xfId="56640"/>
    <cellStyle name="Note 15 3 3 3" xfId="56641"/>
    <cellStyle name="Note 15 3 4" xfId="56642"/>
    <cellStyle name="Note 15 3 4 2" xfId="56643"/>
    <cellStyle name="Note 15 3 4 2 2" xfId="56644"/>
    <cellStyle name="Note 15 3 4 3" xfId="56645"/>
    <cellStyle name="Note 15 3 5" xfId="56646"/>
    <cellStyle name="Note 15 3 5 2" xfId="56647"/>
    <cellStyle name="Note 15 3 6" xfId="56648"/>
    <cellStyle name="Note 15 3 7" xfId="56649"/>
    <cellStyle name="Note 15 3 8" xfId="56650"/>
    <cellStyle name="Note 15 3 9" xfId="56651"/>
    <cellStyle name="Note 15 3_PNF Disclosure Summary 063011" xfId="56652"/>
    <cellStyle name="Note 15 4" xfId="56653"/>
    <cellStyle name="Note 15 4 10" xfId="56654"/>
    <cellStyle name="Note 15 4 11" xfId="56655"/>
    <cellStyle name="Note 15 4 12" xfId="56656"/>
    <cellStyle name="Note 15 4 13" xfId="56657"/>
    <cellStyle name="Note 15 4 14" xfId="56658"/>
    <cellStyle name="Note 15 4 15" xfId="56659"/>
    <cellStyle name="Note 15 4 16" xfId="56660"/>
    <cellStyle name="Note 15 4 2" xfId="56661"/>
    <cellStyle name="Note 15 4 2 10" xfId="56662"/>
    <cellStyle name="Note 15 4 2 11" xfId="56663"/>
    <cellStyle name="Note 15 4 2 12" xfId="56664"/>
    <cellStyle name="Note 15 4 2 13" xfId="56665"/>
    <cellStyle name="Note 15 4 2 14" xfId="56666"/>
    <cellStyle name="Note 15 4 2 15" xfId="56667"/>
    <cellStyle name="Note 15 4 2 2" xfId="56668"/>
    <cellStyle name="Note 15 4 2 2 2" xfId="56669"/>
    <cellStyle name="Note 15 4 2 2 2 2" xfId="56670"/>
    <cellStyle name="Note 15 4 2 2 3" xfId="56671"/>
    <cellStyle name="Note 15 4 2 3" xfId="56672"/>
    <cellStyle name="Note 15 4 2 3 2" xfId="56673"/>
    <cellStyle name="Note 15 4 2 3 2 2" xfId="56674"/>
    <cellStyle name="Note 15 4 2 3 3" xfId="56675"/>
    <cellStyle name="Note 15 4 2 4" xfId="56676"/>
    <cellStyle name="Note 15 4 2 4 2" xfId="56677"/>
    <cellStyle name="Note 15 4 2 5" xfId="56678"/>
    <cellStyle name="Note 15 4 2 6" xfId="56679"/>
    <cellStyle name="Note 15 4 2 7" xfId="56680"/>
    <cellStyle name="Note 15 4 2 8" xfId="56681"/>
    <cellStyle name="Note 15 4 2 9" xfId="56682"/>
    <cellStyle name="Note 15 4 2_PNF Disclosure Summary 063011" xfId="56683"/>
    <cellStyle name="Note 15 4 3" xfId="56684"/>
    <cellStyle name="Note 15 4 3 2" xfId="56685"/>
    <cellStyle name="Note 15 4 3 2 2" xfId="56686"/>
    <cellStyle name="Note 15 4 3 3" xfId="56687"/>
    <cellStyle name="Note 15 4 4" xfId="56688"/>
    <cellStyle name="Note 15 4 4 2" xfId="56689"/>
    <cellStyle name="Note 15 4 4 2 2" xfId="56690"/>
    <cellStyle name="Note 15 4 4 3" xfId="56691"/>
    <cellStyle name="Note 15 4 5" xfId="56692"/>
    <cellStyle name="Note 15 4 5 2" xfId="56693"/>
    <cellStyle name="Note 15 4 6" xfId="56694"/>
    <cellStyle name="Note 15 4 7" xfId="56695"/>
    <cellStyle name="Note 15 4 8" xfId="56696"/>
    <cellStyle name="Note 15 4 9" xfId="56697"/>
    <cellStyle name="Note 15 4_PNF Disclosure Summary 063011" xfId="56698"/>
    <cellStyle name="Note 15 5" xfId="56699"/>
    <cellStyle name="Note 15 5 10" xfId="56700"/>
    <cellStyle name="Note 15 5 11" xfId="56701"/>
    <cellStyle name="Note 15 5 12" xfId="56702"/>
    <cellStyle name="Note 15 5 13" xfId="56703"/>
    <cellStyle name="Note 15 5 14" xfId="56704"/>
    <cellStyle name="Note 15 5 15" xfId="56705"/>
    <cellStyle name="Note 15 5 16" xfId="56706"/>
    <cellStyle name="Note 15 5 2" xfId="56707"/>
    <cellStyle name="Note 15 5 2 10" xfId="56708"/>
    <cellStyle name="Note 15 5 2 11" xfId="56709"/>
    <cellStyle name="Note 15 5 2 12" xfId="56710"/>
    <cellStyle name="Note 15 5 2 13" xfId="56711"/>
    <cellStyle name="Note 15 5 2 14" xfId="56712"/>
    <cellStyle name="Note 15 5 2 15" xfId="56713"/>
    <cellStyle name="Note 15 5 2 2" xfId="56714"/>
    <cellStyle name="Note 15 5 2 2 2" xfId="56715"/>
    <cellStyle name="Note 15 5 2 2 2 2" xfId="56716"/>
    <cellStyle name="Note 15 5 2 2 3" xfId="56717"/>
    <cellStyle name="Note 15 5 2 3" xfId="56718"/>
    <cellStyle name="Note 15 5 2 3 2" xfId="56719"/>
    <cellStyle name="Note 15 5 2 3 2 2" xfId="56720"/>
    <cellStyle name="Note 15 5 2 3 3" xfId="56721"/>
    <cellStyle name="Note 15 5 2 4" xfId="56722"/>
    <cellStyle name="Note 15 5 2 4 2" xfId="56723"/>
    <cellStyle name="Note 15 5 2 5" xfId="56724"/>
    <cellStyle name="Note 15 5 2 6" xfId="56725"/>
    <cellStyle name="Note 15 5 2 7" xfId="56726"/>
    <cellStyle name="Note 15 5 2 8" xfId="56727"/>
    <cellStyle name="Note 15 5 2 9" xfId="56728"/>
    <cellStyle name="Note 15 5 2_PNF Disclosure Summary 063011" xfId="56729"/>
    <cellStyle name="Note 15 5 3" xfId="56730"/>
    <cellStyle name="Note 15 5 3 2" xfId="56731"/>
    <cellStyle name="Note 15 5 3 2 2" xfId="56732"/>
    <cellStyle name="Note 15 5 3 3" xfId="56733"/>
    <cellStyle name="Note 15 5 4" xfId="56734"/>
    <cellStyle name="Note 15 5 4 2" xfId="56735"/>
    <cellStyle name="Note 15 5 4 2 2" xfId="56736"/>
    <cellStyle name="Note 15 5 4 3" xfId="56737"/>
    <cellStyle name="Note 15 5 5" xfId="56738"/>
    <cellStyle name="Note 15 5 5 2" xfId="56739"/>
    <cellStyle name="Note 15 5 6" xfId="56740"/>
    <cellStyle name="Note 15 5 7" xfId="56741"/>
    <cellStyle name="Note 15 5 8" xfId="56742"/>
    <cellStyle name="Note 15 5 9" xfId="56743"/>
    <cellStyle name="Note 15 5_PNF Disclosure Summary 063011" xfId="56744"/>
    <cellStyle name="Note 15 6" xfId="56745"/>
    <cellStyle name="Note 15 6 10" xfId="56746"/>
    <cellStyle name="Note 15 6 11" xfId="56747"/>
    <cellStyle name="Note 15 6 12" xfId="56748"/>
    <cellStyle name="Note 15 6 13" xfId="56749"/>
    <cellStyle name="Note 15 6 14" xfId="56750"/>
    <cellStyle name="Note 15 6 15" xfId="56751"/>
    <cellStyle name="Note 15 6 16" xfId="56752"/>
    <cellStyle name="Note 15 6 2" xfId="56753"/>
    <cellStyle name="Note 15 6 2 10" xfId="56754"/>
    <cellStyle name="Note 15 6 2 11" xfId="56755"/>
    <cellStyle name="Note 15 6 2 12" xfId="56756"/>
    <cellStyle name="Note 15 6 2 13" xfId="56757"/>
    <cellStyle name="Note 15 6 2 14" xfId="56758"/>
    <cellStyle name="Note 15 6 2 15" xfId="56759"/>
    <cellStyle name="Note 15 6 2 2" xfId="56760"/>
    <cellStyle name="Note 15 6 2 2 2" xfId="56761"/>
    <cellStyle name="Note 15 6 2 2 2 2" xfId="56762"/>
    <cellStyle name="Note 15 6 2 2 3" xfId="56763"/>
    <cellStyle name="Note 15 6 2 3" xfId="56764"/>
    <cellStyle name="Note 15 6 2 3 2" xfId="56765"/>
    <cellStyle name="Note 15 6 2 3 2 2" xfId="56766"/>
    <cellStyle name="Note 15 6 2 3 3" xfId="56767"/>
    <cellStyle name="Note 15 6 2 4" xfId="56768"/>
    <cellStyle name="Note 15 6 2 4 2" xfId="56769"/>
    <cellStyle name="Note 15 6 2 5" xfId="56770"/>
    <cellStyle name="Note 15 6 2 6" xfId="56771"/>
    <cellStyle name="Note 15 6 2 7" xfId="56772"/>
    <cellStyle name="Note 15 6 2 8" xfId="56773"/>
    <cellStyle name="Note 15 6 2 9" xfId="56774"/>
    <cellStyle name="Note 15 6 2_PNF Disclosure Summary 063011" xfId="56775"/>
    <cellStyle name="Note 15 6 3" xfId="56776"/>
    <cellStyle name="Note 15 6 3 2" xfId="56777"/>
    <cellStyle name="Note 15 6 3 2 2" xfId="56778"/>
    <cellStyle name="Note 15 6 3 3" xfId="56779"/>
    <cellStyle name="Note 15 6 4" xfId="56780"/>
    <cellStyle name="Note 15 6 4 2" xfId="56781"/>
    <cellStyle name="Note 15 6 4 2 2" xfId="56782"/>
    <cellStyle name="Note 15 6 4 3" xfId="56783"/>
    <cellStyle name="Note 15 6 5" xfId="56784"/>
    <cellStyle name="Note 15 6 5 2" xfId="56785"/>
    <cellStyle name="Note 15 6 6" xfId="56786"/>
    <cellStyle name="Note 15 6 7" xfId="56787"/>
    <cellStyle name="Note 15 6 8" xfId="56788"/>
    <cellStyle name="Note 15 6 9" xfId="56789"/>
    <cellStyle name="Note 15 6_PNF Disclosure Summary 063011" xfId="56790"/>
    <cellStyle name="Note 15 7" xfId="56791"/>
    <cellStyle name="Note 15 7 10" xfId="56792"/>
    <cellStyle name="Note 15 7 11" xfId="56793"/>
    <cellStyle name="Note 15 7 12" xfId="56794"/>
    <cellStyle name="Note 15 7 13" xfId="56795"/>
    <cellStyle name="Note 15 7 14" xfId="56796"/>
    <cellStyle name="Note 15 7 15" xfId="56797"/>
    <cellStyle name="Note 15 7 16" xfId="56798"/>
    <cellStyle name="Note 15 7 2" xfId="56799"/>
    <cellStyle name="Note 15 7 2 10" xfId="56800"/>
    <cellStyle name="Note 15 7 2 11" xfId="56801"/>
    <cellStyle name="Note 15 7 2 12" xfId="56802"/>
    <cellStyle name="Note 15 7 2 13" xfId="56803"/>
    <cellStyle name="Note 15 7 2 14" xfId="56804"/>
    <cellStyle name="Note 15 7 2 15" xfId="56805"/>
    <cellStyle name="Note 15 7 2 2" xfId="56806"/>
    <cellStyle name="Note 15 7 2 2 2" xfId="56807"/>
    <cellStyle name="Note 15 7 2 2 2 2" xfId="56808"/>
    <cellStyle name="Note 15 7 2 2 3" xfId="56809"/>
    <cellStyle name="Note 15 7 2 3" xfId="56810"/>
    <cellStyle name="Note 15 7 2 3 2" xfId="56811"/>
    <cellStyle name="Note 15 7 2 3 2 2" xfId="56812"/>
    <cellStyle name="Note 15 7 2 3 3" xfId="56813"/>
    <cellStyle name="Note 15 7 2 4" xfId="56814"/>
    <cellStyle name="Note 15 7 2 4 2" xfId="56815"/>
    <cellStyle name="Note 15 7 2 5" xfId="56816"/>
    <cellStyle name="Note 15 7 2 6" xfId="56817"/>
    <cellStyle name="Note 15 7 2 7" xfId="56818"/>
    <cellStyle name="Note 15 7 2 8" xfId="56819"/>
    <cellStyle name="Note 15 7 2 9" xfId="56820"/>
    <cellStyle name="Note 15 7 2_PNF Disclosure Summary 063011" xfId="56821"/>
    <cellStyle name="Note 15 7 3" xfId="56822"/>
    <cellStyle name="Note 15 7 3 2" xfId="56823"/>
    <cellStyle name="Note 15 7 3 2 2" xfId="56824"/>
    <cellStyle name="Note 15 7 3 3" xfId="56825"/>
    <cellStyle name="Note 15 7 4" xfId="56826"/>
    <cellStyle name="Note 15 7 4 2" xfId="56827"/>
    <cellStyle name="Note 15 7 4 2 2" xfId="56828"/>
    <cellStyle name="Note 15 7 4 3" xfId="56829"/>
    <cellStyle name="Note 15 7 5" xfId="56830"/>
    <cellStyle name="Note 15 7 5 2" xfId="56831"/>
    <cellStyle name="Note 15 7 6" xfId="56832"/>
    <cellStyle name="Note 15 7 7" xfId="56833"/>
    <cellStyle name="Note 15 7 8" xfId="56834"/>
    <cellStyle name="Note 15 7 9" xfId="56835"/>
    <cellStyle name="Note 15 7_PNF Disclosure Summary 063011" xfId="56836"/>
    <cellStyle name="Note 15 8" xfId="56837"/>
    <cellStyle name="Note 15 8 10" xfId="56838"/>
    <cellStyle name="Note 15 8 11" xfId="56839"/>
    <cellStyle name="Note 15 8 12" xfId="56840"/>
    <cellStyle name="Note 15 8 13" xfId="56841"/>
    <cellStyle name="Note 15 8 14" xfId="56842"/>
    <cellStyle name="Note 15 8 15" xfId="56843"/>
    <cellStyle name="Note 15 8 2" xfId="56844"/>
    <cellStyle name="Note 15 8 2 2" xfId="56845"/>
    <cellStyle name="Note 15 8 2 2 2" xfId="56846"/>
    <cellStyle name="Note 15 8 2 3" xfId="56847"/>
    <cellStyle name="Note 15 8 3" xfId="56848"/>
    <cellStyle name="Note 15 8 3 2" xfId="56849"/>
    <cellStyle name="Note 15 8 3 2 2" xfId="56850"/>
    <cellStyle name="Note 15 8 3 3" xfId="56851"/>
    <cellStyle name="Note 15 8 4" xfId="56852"/>
    <cellStyle name="Note 15 8 4 2" xfId="56853"/>
    <cellStyle name="Note 15 8 5" xfId="56854"/>
    <cellStyle name="Note 15 8 6" xfId="56855"/>
    <cellStyle name="Note 15 8 7" xfId="56856"/>
    <cellStyle name="Note 15 8 8" xfId="56857"/>
    <cellStyle name="Note 15 8 9" xfId="56858"/>
    <cellStyle name="Note 15 8_PNF Disclosure Summary 063011" xfId="56859"/>
    <cellStyle name="Note 15 9" xfId="56860"/>
    <cellStyle name="Note 15 9 2" xfId="56861"/>
    <cellStyle name="Note 15 9 2 2" xfId="56862"/>
    <cellStyle name="Note 15 9 3" xfId="56863"/>
    <cellStyle name="Note 15_PNF Disclosure Summary 063011" xfId="56864"/>
    <cellStyle name="Note 16" xfId="56865"/>
    <cellStyle name="Note 16 10" xfId="56866"/>
    <cellStyle name="Note 16 10 2" xfId="56867"/>
    <cellStyle name="Note 16 10 2 2" xfId="56868"/>
    <cellStyle name="Note 16 10 3" xfId="56869"/>
    <cellStyle name="Note 16 11" xfId="56870"/>
    <cellStyle name="Note 16 11 2" xfId="56871"/>
    <cellStyle name="Note 16 12" xfId="56872"/>
    <cellStyle name="Note 16 13" xfId="56873"/>
    <cellStyle name="Note 16 14" xfId="56874"/>
    <cellStyle name="Note 16 15" xfId="56875"/>
    <cellStyle name="Note 16 16" xfId="56876"/>
    <cellStyle name="Note 16 17" xfId="56877"/>
    <cellStyle name="Note 16 18" xfId="56878"/>
    <cellStyle name="Note 16 19" xfId="56879"/>
    <cellStyle name="Note 16 2" xfId="56880"/>
    <cellStyle name="Note 16 2 10" xfId="56881"/>
    <cellStyle name="Note 16 2 11" xfId="56882"/>
    <cellStyle name="Note 16 2 12" xfId="56883"/>
    <cellStyle name="Note 16 2 13" xfId="56884"/>
    <cellStyle name="Note 16 2 14" xfId="56885"/>
    <cellStyle name="Note 16 2 15" xfId="56886"/>
    <cellStyle name="Note 16 2 16" xfId="56887"/>
    <cellStyle name="Note 16 2 2" xfId="56888"/>
    <cellStyle name="Note 16 2 2 10" xfId="56889"/>
    <cellStyle name="Note 16 2 2 11" xfId="56890"/>
    <cellStyle name="Note 16 2 2 12" xfId="56891"/>
    <cellStyle name="Note 16 2 2 13" xfId="56892"/>
    <cellStyle name="Note 16 2 2 14" xfId="56893"/>
    <cellStyle name="Note 16 2 2 15" xfId="56894"/>
    <cellStyle name="Note 16 2 2 2" xfId="56895"/>
    <cellStyle name="Note 16 2 2 2 2" xfId="56896"/>
    <cellStyle name="Note 16 2 2 2 2 2" xfId="56897"/>
    <cellStyle name="Note 16 2 2 2 3" xfId="56898"/>
    <cellStyle name="Note 16 2 2 3" xfId="56899"/>
    <cellStyle name="Note 16 2 2 3 2" xfId="56900"/>
    <cellStyle name="Note 16 2 2 3 2 2" xfId="56901"/>
    <cellStyle name="Note 16 2 2 3 3" xfId="56902"/>
    <cellStyle name="Note 16 2 2 4" xfId="56903"/>
    <cellStyle name="Note 16 2 2 4 2" xfId="56904"/>
    <cellStyle name="Note 16 2 2 5" xfId="56905"/>
    <cellStyle name="Note 16 2 2 6" xfId="56906"/>
    <cellStyle name="Note 16 2 2 7" xfId="56907"/>
    <cellStyle name="Note 16 2 2 8" xfId="56908"/>
    <cellStyle name="Note 16 2 2 9" xfId="56909"/>
    <cellStyle name="Note 16 2 2_PNF Disclosure Summary 063011" xfId="56910"/>
    <cellStyle name="Note 16 2 3" xfId="56911"/>
    <cellStyle name="Note 16 2 3 2" xfId="56912"/>
    <cellStyle name="Note 16 2 3 2 2" xfId="56913"/>
    <cellStyle name="Note 16 2 3 3" xfId="56914"/>
    <cellStyle name="Note 16 2 4" xfId="56915"/>
    <cellStyle name="Note 16 2 4 2" xfId="56916"/>
    <cellStyle name="Note 16 2 4 2 2" xfId="56917"/>
    <cellStyle name="Note 16 2 4 3" xfId="56918"/>
    <cellStyle name="Note 16 2 5" xfId="56919"/>
    <cellStyle name="Note 16 2 5 2" xfId="56920"/>
    <cellStyle name="Note 16 2 6" xfId="56921"/>
    <cellStyle name="Note 16 2 7" xfId="56922"/>
    <cellStyle name="Note 16 2 8" xfId="56923"/>
    <cellStyle name="Note 16 2 9" xfId="56924"/>
    <cellStyle name="Note 16 2_PNF Disclosure Summary 063011" xfId="56925"/>
    <cellStyle name="Note 16 20" xfId="56926"/>
    <cellStyle name="Note 16 21" xfId="56927"/>
    <cellStyle name="Note 16 22" xfId="56928"/>
    <cellStyle name="Note 16 3" xfId="56929"/>
    <cellStyle name="Note 16 3 10" xfId="56930"/>
    <cellStyle name="Note 16 3 11" xfId="56931"/>
    <cellStyle name="Note 16 3 12" xfId="56932"/>
    <cellStyle name="Note 16 3 13" xfId="56933"/>
    <cellStyle name="Note 16 3 14" xfId="56934"/>
    <cellStyle name="Note 16 3 15" xfId="56935"/>
    <cellStyle name="Note 16 3 16" xfId="56936"/>
    <cellStyle name="Note 16 3 2" xfId="56937"/>
    <cellStyle name="Note 16 3 2 10" xfId="56938"/>
    <cellStyle name="Note 16 3 2 11" xfId="56939"/>
    <cellStyle name="Note 16 3 2 12" xfId="56940"/>
    <cellStyle name="Note 16 3 2 13" xfId="56941"/>
    <cellStyle name="Note 16 3 2 14" xfId="56942"/>
    <cellStyle name="Note 16 3 2 15" xfId="56943"/>
    <cellStyle name="Note 16 3 2 2" xfId="56944"/>
    <cellStyle name="Note 16 3 2 2 2" xfId="56945"/>
    <cellStyle name="Note 16 3 2 2 2 2" xfId="56946"/>
    <cellStyle name="Note 16 3 2 2 3" xfId="56947"/>
    <cellStyle name="Note 16 3 2 3" xfId="56948"/>
    <cellStyle name="Note 16 3 2 3 2" xfId="56949"/>
    <cellStyle name="Note 16 3 2 3 2 2" xfId="56950"/>
    <cellStyle name="Note 16 3 2 3 3" xfId="56951"/>
    <cellStyle name="Note 16 3 2 4" xfId="56952"/>
    <cellStyle name="Note 16 3 2 4 2" xfId="56953"/>
    <cellStyle name="Note 16 3 2 5" xfId="56954"/>
    <cellStyle name="Note 16 3 2 6" xfId="56955"/>
    <cellStyle name="Note 16 3 2 7" xfId="56956"/>
    <cellStyle name="Note 16 3 2 8" xfId="56957"/>
    <cellStyle name="Note 16 3 2 9" xfId="56958"/>
    <cellStyle name="Note 16 3 2_PNF Disclosure Summary 063011" xfId="56959"/>
    <cellStyle name="Note 16 3 3" xfId="56960"/>
    <cellStyle name="Note 16 3 3 2" xfId="56961"/>
    <cellStyle name="Note 16 3 3 2 2" xfId="56962"/>
    <cellStyle name="Note 16 3 3 3" xfId="56963"/>
    <cellStyle name="Note 16 3 4" xfId="56964"/>
    <cellStyle name="Note 16 3 4 2" xfId="56965"/>
    <cellStyle name="Note 16 3 4 2 2" xfId="56966"/>
    <cellStyle name="Note 16 3 4 3" xfId="56967"/>
    <cellStyle name="Note 16 3 5" xfId="56968"/>
    <cellStyle name="Note 16 3 5 2" xfId="56969"/>
    <cellStyle name="Note 16 3 6" xfId="56970"/>
    <cellStyle name="Note 16 3 7" xfId="56971"/>
    <cellStyle name="Note 16 3 8" xfId="56972"/>
    <cellStyle name="Note 16 3 9" xfId="56973"/>
    <cellStyle name="Note 16 3_PNF Disclosure Summary 063011" xfId="56974"/>
    <cellStyle name="Note 16 4" xfId="56975"/>
    <cellStyle name="Note 16 4 10" xfId="56976"/>
    <cellStyle name="Note 16 4 11" xfId="56977"/>
    <cellStyle name="Note 16 4 12" xfId="56978"/>
    <cellStyle name="Note 16 4 13" xfId="56979"/>
    <cellStyle name="Note 16 4 14" xfId="56980"/>
    <cellStyle name="Note 16 4 15" xfId="56981"/>
    <cellStyle name="Note 16 4 16" xfId="56982"/>
    <cellStyle name="Note 16 4 2" xfId="56983"/>
    <cellStyle name="Note 16 4 2 10" xfId="56984"/>
    <cellStyle name="Note 16 4 2 11" xfId="56985"/>
    <cellStyle name="Note 16 4 2 12" xfId="56986"/>
    <cellStyle name="Note 16 4 2 13" xfId="56987"/>
    <cellStyle name="Note 16 4 2 14" xfId="56988"/>
    <cellStyle name="Note 16 4 2 15" xfId="56989"/>
    <cellStyle name="Note 16 4 2 2" xfId="56990"/>
    <cellStyle name="Note 16 4 2 2 2" xfId="56991"/>
    <cellStyle name="Note 16 4 2 2 2 2" xfId="56992"/>
    <cellStyle name="Note 16 4 2 2 3" xfId="56993"/>
    <cellStyle name="Note 16 4 2 3" xfId="56994"/>
    <cellStyle name="Note 16 4 2 3 2" xfId="56995"/>
    <cellStyle name="Note 16 4 2 3 2 2" xfId="56996"/>
    <cellStyle name="Note 16 4 2 3 3" xfId="56997"/>
    <cellStyle name="Note 16 4 2 4" xfId="56998"/>
    <cellStyle name="Note 16 4 2 4 2" xfId="56999"/>
    <cellStyle name="Note 16 4 2 5" xfId="57000"/>
    <cellStyle name="Note 16 4 2 6" xfId="57001"/>
    <cellStyle name="Note 16 4 2 7" xfId="57002"/>
    <cellStyle name="Note 16 4 2 8" xfId="57003"/>
    <cellStyle name="Note 16 4 2 9" xfId="57004"/>
    <cellStyle name="Note 16 4 2_PNF Disclosure Summary 063011" xfId="57005"/>
    <cellStyle name="Note 16 4 3" xfId="57006"/>
    <cellStyle name="Note 16 4 3 2" xfId="57007"/>
    <cellStyle name="Note 16 4 3 2 2" xfId="57008"/>
    <cellStyle name="Note 16 4 3 3" xfId="57009"/>
    <cellStyle name="Note 16 4 4" xfId="57010"/>
    <cellStyle name="Note 16 4 4 2" xfId="57011"/>
    <cellStyle name="Note 16 4 4 2 2" xfId="57012"/>
    <cellStyle name="Note 16 4 4 3" xfId="57013"/>
    <cellStyle name="Note 16 4 5" xfId="57014"/>
    <cellStyle name="Note 16 4 5 2" xfId="57015"/>
    <cellStyle name="Note 16 4 6" xfId="57016"/>
    <cellStyle name="Note 16 4 7" xfId="57017"/>
    <cellStyle name="Note 16 4 8" xfId="57018"/>
    <cellStyle name="Note 16 4 9" xfId="57019"/>
    <cellStyle name="Note 16 4_PNF Disclosure Summary 063011" xfId="57020"/>
    <cellStyle name="Note 16 5" xfId="57021"/>
    <cellStyle name="Note 16 5 10" xfId="57022"/>
    <cellStyle name="Note 16 5 11" xfId="57023"/>
    <cellStyle name="Note 16 5 12" xfId="57024"/>
    <cellStyle name="Note 16 5 13" xfId="57025"/>
    <cellStyle name="Note 16 5 14" xfId="57026"/>
    <cellStyle name="Note 16 5 15" xfId="57027"/>
    <cellStyle name="Note 16 5 16" xfId="57028"/>
    <cellStyle name="Note 16 5 2" xfId="57029"/>
    <cellStyle name="Note 16 5 2 10" xfId="57030"/>
    <cellStyle name="Note 16 5 2 11" xfId="57031"/>
    <cellStyle name="Note 16 5 2 12" xfId="57032"/>
    <cellStyle name="Note 16 5 2 13" xfId="57033"/>
    <cellStyle name="Note 16 5 2 14" xfId="57034"/>
    <cellStyle name="Note 16 5 2 15" xfId="57035"/>
    <cellStyle name="Note 16 5 2 2" xfId="57036"/>
    <cellStyle name="Note 16 5 2 2 2" xfId="57037"/>
    <cellStyle name="Note 16 5 2 2 2 2" xfId="57038"/>
    <cellStyle name="Note 16 5 2 2 3" xfId="57039"/>
    <cellStyle name="Note 16 5 2 3" xfId="57040"/>
    <cellStyle name="Note 16 5 2 3 2" xfId="57041"/>
    <cellStyle name="Note 16 5 2 3 2 2" xfId="57042"/>
    <cellStyle name="Note 16 5 2 3 3" xfId="57043"/>
    <cellStyle name="Note 16 5 2 4" xfId="57044"/>
    <cellStyle name="Note 16 5 2 4 2" xfId="57045"/>
    <cellStyle name="Note 16 5 2 5" xfId="57046"/>
    <cellStyle name="Note 16 5 2 6" xfId="57047"/>
    <cellStyle name="Note 16 5 2 7" xfId="57048"/>
    <cellStyle name="Note 16 5 2 8" xfId="57049"/>
    <cellStyle name="Note 16 5 2 9" xfId="57050"/>
    <cellStyle name="Note 16 5 2_PNF Disclosure Summary 063011" xfId="57051"/>
    <cellStyle name="Note 16 5 3" xfId="57052"/>
    <cellStyle name="Note 16 5 3 2" xfId="57053"/>
    <cellStyle name="Note 16 5 3 2 2" xfId="57054"/>
    <cellStyle name="Note 16 5 3 3" xfId="57055"/>
    <cellStyle name="Note 16 5 4" xfId="57056"/>
    <cellStyle name="Note 16 5 4 2" xfId="57057"/>
    <cellStyle name="Note 16 5 4 2 2" xfId="57058"/>
    <cellStyle name="Note 16 5 4 3" xfId="57059"/>
    <cellStyle name="Note 16 5 5" xfId="57060"/>
    <cellStyle name="Note 16 5 5 2" xfId="57061"/>
    <cellStyle name="Note 16 5 6" xfId="57062"/>
    <cellStyle name="Note 16 5 7" xfId="57063"/>
    <cellStyle name="Note 16 5 8" xfId="57064"/>
    <cellStyle name="Note 16 5 9" xfId="57065"/>
    <cellStyle name="Note 16 5_PNF Disclosure Summary 063011" xfId="57066"/>
    <cellStyle name="Note 16 6" xfId="57067"/>
    <cellStyle name="Note 16 6 10" xfId="57068"/>
    <cellStyle name="Note 16 6 11" xfId="57069"/>
    <cellStyle name="Note 16 6 12" xfId="57070"/>
    <cellStyle name="Note 16 6 13" xfId="57071"/>
    <cellStyle name="Note 16 6 14" xfId="57072"/>
    <cellStyle name="Note 16 6 15" xfId="57073"/>
    <cellStyle name="Note 16 6 16" xfId="57074"/>
    <cellStyle name="Note 16 6 2" xfId="57075"/>
    <cellStyle name="Note 16 6 2 10" xfId="57076"/>
    <cellStyle name="Note 16 6 2 11" xfId="57077"/>
    <cellStyle name="Note 16 6 2 12" xfId="57078"/>
    <cellStyle name="Note 16 6 2 13" xfId="57079"/>
    <cellStyle name="Note 16 6 2 14" xfId="57080"/>
    <cellStyle name="Note 16 6 2 15" xfId="57081"/>
    <cellStyle name="Note 16 6 2 2" xfId="57082"/>
    <cellStyle name="Note 16 6 2 2 2" xfId="57083"/>
    <cellStyle name="Note 16 6 2 2 2 2" xfId="57084"/>
    <cellStyle name="Note 16 6 2 2 3" xfId="57085"/>
    <cellStyle name="Note 16 6 2 3" xfId="57086"/>
    <cellStyle name="Note 16 6 2 3 2" xfId="57087"/>
    <cellStyle name="Note 16 6 2 3 2 2" xfId="57088"/>
    <cellStyle name="Note 16 6 2 3 3" xfId="57089"/>
    <cellStyle name="Note 16 6 2 4" xfId="57090"/>
    <cellStyle name="Note 16 6 2 4 2" xfId="57091"/>
    <cellStyle name="Note 16 6 2 5" xfId="57092"/>
    <cellStyle name="Note 16 6 2 6" xfId="57093"/>
    <cellStyle name="Note 16 6 2 7" xfId="57094"/>
    <cellStyle name="Note 16 6 2 8" xfId="57095"/>
    <cellStyle name="Note 16 6 2 9" xfId="57096"/>
    <cellStyle name="Note 16 6 2_PNF Disclosure Summary 063011" xfId="57097"/>
    <cellStyle name="Note 16 6 3" xfId="57098"/>
    <cellStyle name="Note 16 6 3 2" xfId="57099"/>
    <cellStyle name="Note 16 6 3 2 2" xfId="57100"/>
    <cellStyle name="Note 16 6 3 3" xfId="57101"/>
    <cellStyle name="Note 16 6 4" xfId="57102"/>
    <cellStyle name="Note 16 6 4 2" xfId="57103"/>
    <cellStyle name="Note 16 6 4 2 2" xfId="57104"/>
    <cellStyle name="Note 16 6 4 3" xfId="57105"/>
    <cellStyle name="Note 16 6 5" xfId="57106"/>
    <cellStyle name="Note 16 6 5 2" xfId="57107"/>
    <cellStyle name="Note 16 6 6" xfId="57108"/>
    <cellStyle name="Note 16 6 7" xfId="57109"/>
    <cellStyle name="Note 16 6 8" xfId="57110"/>
    <cellStyle name="Note 16 6 9" xfId="57111"/>
    <cellStyle name="Note 16 6_PNF Disclosure Summary 063011" xfId="57112"/>
    <cellStyle name="Note 16 7" xfId="57113"/>
    <cellStyle name="Note 16 7 10" xfId="57114"/>
    <cellStyle name="Note 16 7 11" xfId="57115"/>
    <cellStyle name="Note 16 7 12" xfId="57116"/>
    <cellStyle name="Note 16 7 13" xfId="57117"/>
    <cellStyle name="Note 16 7 14" xfId="57118"/>
    <cellStyle name="Note 16 7 15" xfId="57119"/>
    <cellStyle name="Note 16 7 16" xfId="57120"/>
    <cellStyle name="Note 16 7 2" xfId="57121"/>
    <cellStyle name="Note 16 7 2 10" xfId="57122"/>
    <cellStyle name="Note 16 7 2 11" xfId="57123"/>
    <cellStyle name="Note 16 7 2 12" xfId="57124"/>
    <cellStyle name="Note 16 7 2 13" xfId="57125"/>
    <cellStyle name="Note 16 7 2 14" xfId="57126"/>
    <cellStyle name="Note 16 7 2 15" xfId="57127"/>
    <cellStyle name="Note 16 7 2 2" xfId="57128"/>
    <cellStyle name="Note 16 7 2 2 2" xfId="57129"/>
    <cellStyle name="Note 16 7 2 2 2 2" xfId="57130"/>
    <cellStyle name="Note 16 7 2 2 3" xfId="57131"/>
    <cellStyle name="Note 16 7 2 3" xfId="57132"/>
    <cellStyle name="Note 16 7 2 3 2" xfId="57133"/>
    <cellStyle name="Note 16 7 2 3 2 2" xfId="57134"/>
    <cellStyle name="Note 16 7 2 3 3" xfId="57135"/>
    <cellStyle name="Note 16 7 2 4" xfId="57136"/>
    <cellStyle name="Note 16 7 2 4 2" xfId="57137"/>
    <cellStyle name="Note 16 7 2 5" xfId="57138"/>
    <cellStyle name="Note 16 7 2 6" xfId="57139"/>
    <cellStyle name="Note 16 7 2 7" xfId="57140"/>
    <cellStyle name="Note 16 7 2 8" xfId="57141"/>
    <cellStyle name="Note 16 7 2 9" xfId="57142"/>
    <cellStyle name="Note 16 7 2_PNF Disclosure Summary 063011" xfId="57143"/>
    <cellStyle name="Note 16 7 3" xfId="57144"/>
    <cellStyle name="Note 16 7 3 2" xfId="57145"/>
    <cellStyle name="Note 16 7 3 2 2" xfId="57146"/>
    <cellStyle name="Note 16 7 3 3" xfId="57147"/>
    <cellStyle name="Note 16 7 4" xfId="57148"/>
    <cellStyle name="Note 16 7 4 2" xfId="57149"/>
    <cellStyle name="Note 16 7 4 2 2" xfId="57150"/>
    <cellStyle name="Note 16 7 4 3" xfId="57151"/>
    <cellStyle name="Note 16 7 5" xfId="57152"/>
    <cellStyle name="Note 16 7 5 2" xfId="57153"/>
    <cellStyle name="Note 16 7 6" xfId="57154"/>
    <cellStyle name="Note 16 7 7" xfId="57155"/>
    <cellStyle name="Note 16 7 8" xfId="57156"/>
    <cellStyle name="Note 16 7 9" xfId="57157"/>
    <cellStyle name="Note 16 7_PNF Disclosure Summary 063011" xfId="57158"/>
    <cellStyle name="Note 16 8" xfId="57159"/>
    <cellStyle name="Note 16 8 10" xfId="57160"/>
    <cellStyle name="Note 16 8 11" xfId="57161"/>
    <cellStyle name="Note 16 8 12" xfId="57162"/>
    <cellStyle name="Note 16 8 13" xfId="57163"/>
    <cellStyle name="Note 16 8 14" xfId="57164"/>
    <cellStyle name="Note 16 8 15" xfId="57165"/>
    <cellStyle name="Note 16 8 2" xfId="57166"/>
    <cellStyle name="Note 16 8 2 2" xfId="57167"/>
    <cellStyle name="Note 16 8 2 2 2" xfId="57168"/>
    <cellStyle name="Note 16 8 2 3" xfId="57169"/>
    <cellStyle name="Note 16 8 3" xfId="57170"/>
    <cellStyle name="Note 16 8 3 2" xfId="57171"/>
    <cellStyle name="Note 16 8 3 2 2" xfId="57172"/>
    <cellStyle name="Note 16 8 3 3" xfId="57173"/>
    <cellStyle name="Note 16 8 4" xfId="57174"/>
    <cellStyle name="Note 16 8 4 2" xfId="57175"/>
    <cellStyle name="Note 16 8 5" xfId="57176"/>
    <cellStyle name="Note 16 8 6" xfId="57177"/>
    <cellStyle name="Note 16 8 7" xfId="57178"/>
    <cellStyle name="Note 16 8 8" xfId="57179"/>
    <cellStyle name="Note 16 8 9" xfId="57180"/>
    <cellStyle name="Note 16 8_PNF Disclosure Summary 063011" xfId="57181"/>
    <cellStyle name="Note 16 9" xfId="57182"/>
    <cellStyle name="Note 16 9 2" xfId="57183"/>
    <cellStyle name="Note 16 9 2 2" xfId="57184"/>
    <cellStyle name="Note 16 9 3" xfId="57185"/>
    <cellStyle name="Note 16_PNF Disclosure Summary 063011" xfId="57186"/>
    <cellStyle name="Note 17" xfId="57187"/>
    <cellStyle name="Note 17 10" xfId="57188"/>
    <cellStyle name="Note 17 10 2" xfId="57189"/>
    <cellStyle name="Note 17 10 2 2" xfId="57190"/>
    <cellStyle name="Note 17 10 3" xfId="57191"/>
    <cellStyle name="Note 17 11" xfId="57192"/>
    <cellStyle name="Note 17 11 2" xfId="57193"/>
    <cellStyle name="Note 17 12" xfId="57194"/>
    <cellStyle name="Note 17 13" xfId="57195"/>
    <cellStyle name="Note 17 14" xfId="57196"/>
    <cellStyle name="Note 17 15" xfId="57197"/>
    <cellStyle name="Note 17 16" xfId="57198"/>
    <cellStyle name="Note 17 17" xfId="57199"/>
    <cellStyle name="Note 17 18" xfId="57200"/>
    <cellStyle name="Note 17 19" xfId="57201"/>
    <cellStyle name="Note 17 2" xfId="57202"/>
    <cellStyle name="Note 17 2 10" xfId="57203"/>
    <cellStyle name="Note 17 2 11" xfId="57204"/>
    <cellStyle name="Note 17 2 12" xfId="57205"/>
    <cellStyle name="Note 17 2 13" xfId="57206"/>
    <cellStyle name="Note 17 2 14" xfId="57207"/>
    <cellStyle name="Note 17 2 15" xfId="57208"/>
    <cellStyle name="Note 17 2 16" xfId="57209"/>
    <cellStyle name="Note 17 2 2" xfId="57210"/>
    <cellStyle name="Note 17 2 2 10" xfId="57211"/>
    <cellStyle name="Note 17 2 2 11" xfId="57212"/>
    <cellStyle name="Note 17 2 2 12" xfId="57213"/>
    <cellStyle name="Note 17 2 2 13" xfId="57214"/>
    <cellStyle name="Note 17 2 2 14" xfId="57215"/>
    <cellStyle name="Note 17 2 2 15" xfId="57216"/>
    <cellStyle name="Note 17 2 2 2" xfId="57217"/>
    <cellStyle name="Note 17 2 2 2 2" xfId="57218"/>
    <cellStyle name="Note 17 2 2 2 2 2" xfId="57219"/>
    <cellStyle name="Note 17 2 2 2 3" xfId="57220"/>
    <cellStyle name="Note 17 2 2 3" xfId="57221"/>
    <cellStyle name="Note 17 2 2 3 2" xfId="57222"/>
    <cellStyle name="Note 17 2 2 3 2 2" xfId="57223"/>
    <cellStyle name="Note 17 2 2 3 3" xfId="57224"/>
    <cellStyle name="Note 17 2 2 4" xfId="57225"/>
    <cellStyle name="Note 17 2 2 4 2" xfId="57226"/>
    <cellStyle name="Note 17 2 2 5" xfId="57227"/>
    <cellStyle name="Note 17 2 2 6" xfId="57228"/>
    <cellStyle name="Note 17 2 2 7" xfId="57229"/>
    <cellStyle name="Note 17 2 2 8" xfId="57230"/>
    <cellStyle name="Note 17 2 2 9" xfId="57231"/>
    <cellStyle name="Note 17 2 2_PNF Disclosure Summary 063011" xfId="57232"/>
    <cellStyle name="Note 17 2 3" xfId="57233"/>
    <cellStyle name="Note 17 2 3 2" xfId="57234"/>
    <cellStyle name="Note 17 2 3 2 2" xfId="57235"/>
    <cellStyle name="Note 17 2 3 3" xfId="57236"/>
    <cellStyle name="Note 17 2 4" xfId="57237"/>
    <cellStyle name="Note 17 2 4 2" xfId="57238"/>
    <cellStyle name="Note 17 2 4 2 2" xfId="57239"/>
    <cellStyle name="Note 17 2 4 3" xfId="57240"/>
    <cellStyle name="Note 17 2 5" xfId="57241"/>
    <cellStyle name="Note 17 2 5 2" xfId="57242"/>
    <cellStyle name="Note 17 2 6" xfId="57243"/>
    <cellStyle name="Note 17 2 7" xfId="57244"/>
    <cellStyle name="Note 17 2 8" xfId="57245"/>
    <cellStyle name="Note 17 2 9" xfId="57246"/>
    <cellStyle name="Note 17 2_PNF Disclosure Summary 063011" xfId="57247"/>
    <cellStyle name="Note 17 20" xfId="57248"/>
    <cellStyle name="Note 17 21" xfId="57249"/>
    <cellStyle name="Note 17 22" xfId="57250"/>
    <cellStyle name="Note 17 3" xfId="57251"/>
    <cellStyle name="Note 17 3 10" xfId="57252"/>
    <cellStyle name="Note 17 3 11" xfId="57253"/>
    <cellStyle name="Note 17 3 12" xfId="57254"/>
    <cellStyle name="Note 17 3 13" xfId="57255"/>
    <cellStyle name="Note 17 3 14" xfId="57256"/>
    <cellStyle name="Note 17 3 15" xfId="57257"/>
    <cellStyle name="Note 17 3 16" xfId="57258"/>
    <cellStyle name="Note 17 3 2" xfId="57259"/>
    <cellStyle name="Note 17 3 2 10" xfId="57260"/>
    <cellStyle name="Note 17 3 2 11" xfId="57261"/>
    <cellStyle name="Note 17 3 2 12" xfId="57262"/>
    <cellStyle name="Note 17 3 2 13" xfId="57263"/>
    <cellStyle name="Note 17 3 2 14" xfId="57264"/>
    <cellStyle name="Note 17 3 2 15" xfId="57265"/>
    <cellStyle name="Note 17 3 2 2" xfId="57266"/>
    <cellStyle name="Note 17 3 2 2 2" xfId="57267"/>
    <cellStyle name="Note 17 3 2 2 2 2" xfId="57268"/>
    <cellStyle name="Note 17 3 2 2 3" xfId="57269"/>
    <cellStyle name="Note 17 3 2 3" xfId="57270"/>
    <cellStyle name="Note 17 3 2 3 2" xfId="57271"/>
    <cellStyle name="Note 17 3 2 3 2 2" xfId="57272"/>
    <cellStyle name="Note 17 3 2 3 3" xfId="57273"/>
    <cellStyle name="Note 17 3 2 4" xfId="57274"/>
    <cellStyle name="Note 17 3 2 4 2" xfId="57275"/>
    <cellStyle name="Note 17 3 2 5" xfId="57276"/>
    <cellStyle name="Note 17 3 2 6" xfId="57277"/>
    <cellStyle name="Note 17 3 2 7" xfId="57278"/>
    <cellStyle name="Note 17 3 2 8" xfId="57279"/>
    <cellStyle name="Note 17 3 2 9" xfId="57280"/>
    <cellStyle name="Note 17 3 2_PNF Disclosure Summary 063011" xfId="57281"/>
    <cellStyle name="Note 17 3 3" xfId="57282"/>
    <cellStyle name="Note 17 3 3 2" xfId="57283"/>
    <cellStyle name="Note 17 3 3 2 2" xfId="57284"/>
    <cellStyle name="Note 17 3 3 3" xfId="57285"/>
    <cellStyle name="Note 17 3 4" xfId="57286"/>
    <cellStyle name="Note 17 3 4 2" xfId="57287"/>
    <cellStyle name="Note 17 3 4 2 2" xfId="57288"/>
    <cellStyle name="Note 17 3 4 3" xfId="57289"/>
    <cellStyle name="Note 17 3 5" xfId="57290"/>
    <cellStyle name="Note 17 3 5 2" xfId="57291"/>
    <cellStyle name="Note 17 3 6" xfId="57292"/>
    <cellStyle name="Note 17 3 7" xfId="57293"/>
    <cellStyle name="Note 17 3 8" xfId="57294"/>
    <cellStyle name="Note 17 3 9" xfId="57295"/>
    <cellStyle name="Note 17 3_PNF Disclosure Summary 063011" xfId="57296"/>
    <cellStyle name="Note 17 4" xfId="57297"/>
    <cellStyle name="Note 17 4 10" xfId="57298"/>
    <cellStyle name="Note 17 4 11" xfId="57299"/>
    <cellStyle name="Note 17 4 12" xfId="57300"/>
    <cellStyle name="Note 17 4 13" xfId="57301"/>
    <cellStyle name="Note 17 4 14" xfId="57302"/>
    <cellStyle name="Note 17 4 15" xfId="57303"/>
    <cellStyle name="Note 17 4 16" xfId="57304"/>
    <cellStyle name="Note 17 4 2" xfId="57305"/>
    <cellStyle name="Note 17 4 2 10" xfId="57306"/>
    <cellStyle name="Note 17 4 2 11" xfId="57307"/>
    <cellStyle name="Note 17 4 2 12" xfId="57308"/>
    <cellStyle name="Note 17 4 2 13" xfId="57309"/>
    <cellStyle name="Note 17 4 2 14" xfId="57310"/>
    <cellStyle name="Note 17 4 2 15" xfId="57311"/>
    <cellStyle name="Note 17 4 2 2" xfId="57312"/>
    <cellStyle name="Note 17 4 2 2 2" xfId="57313"/>
    <cellStyle name="Note 17 4 2 2 2 2" xfId="57314"/>
    <cellStyle name="Note 17 4 2 2 3" xfId="57315"/>
    <cellStyle name="Note 17 4 2 3" xfId="57316"/>
    <cellStyle name="Note 17 4 2 3 2" xfId="57317"/>
    <cellStyle name="Note 17 4 2 3 2 2" xfId="57318"/>
    <cellStyle name="Note 17 4 2 3 3" xfId="57319"/>
    <cellStyle name="Note 17 4 2 4" xfId="57320"/>
    <cellStyle name="Note 17 4 2 4 2" xfId="57321"/>
    <cellStyle name="Note 17 4 2 5" xfId="57322"/>
    <cellStyle name="Note 17 4 2 6" xfId="57323"/>
    <cellStyle name="Note 17 4 2 7" xfId="57324"/>
    <cellStyle name="Note 17 4 2 8" xfId="57325"/>
    <cellStyle name="Note 17 4 2 9" xfId="57326"/>
    <cellStyle name="Note 17 4 2_PNF Disclosure Summary 063011" xfId="57327"/>
    <cellStyle name="Note 17 4 3" xfId="57328"/>
    <cellStyle name="Note 17 4 3 2" xfId="57329"/>
    <cellStyle name="Note 17 4 3 2 2" xfId="57330"/>
    <cellStyle name="Note 17 4 3 3" xfId="57331"/>
    <cellStyle name="Note 17 4 4" xfId="57332"/>
    <cellStyle name="Note 17 4 4 2" xfId="57333"/>
    <cellStyle name="Note 17 4 4 2 2" xfId="57334"/>
    <cellStyle name="Note 17 4 4 3" xfId="57335"/>
    <cellStyle name="Note 17 4 5" xfId="57336"/>
    <cellStyle name="Note 17 4 5 2" xfId="57337"/>
    <cellStyle name="Note 17 4 6" xfId="57338"/>
    <cellStyle name="Note 17 4 7" xfId="57339"/>
    <cellStyle name="Note 17 4 8" xfId="57340"/>
    <cellStyle name="Note 17 4 9" xfId="57341"/>
    <cellStyle name="Note 17 4_PNF Disclosure Summary 063011" xfId="57342"/>
    <cellStyle name="Note 17 5" xfId="57343"/>
    <cellStyle name="Note 17 5 10" xfId="57344"/>
    <cellStyle name="Note 17 5 11" xfId="57345"/>
    <cellStyle name="Note 17 5 12" xfId="57346"/>
    <cellStyle name="Note 17 5 13" xfId="57347"/>
    <cellStyle name="Note 17 5 14" xfId="57348"/>
    <cellStyle name="Note 17 5 15" xfId="57349"/>
    <cellStyle name="Note 17 5 16" xfId="57350"/>
    <cellStyle name="Note 17 5 2" xfId="57351"/>
    <cellStyle name="Note 17 5 2 10" xfId="57352"/>
    <cellStyle name="Note 17 5 2 11" xfId="57353"/>
    <cellStyle name="Note 17 5 2 12" xfId="57354"/>
    <cellStyle name="Note 17 5 2 13" xfId="57355"/>
    <cellStyle name="Note 17 5 2 14" xfId="57356"/>
    <cellStyle name="Note 17 5 2 15" xfId="57357"/>
    <cellStyle name="Note 17 5 2 2" xfId="57358"/>
    <cellStyle name="Note 17 5 2 2 2" xfId="57359"/>
    <cellStyle name="Note 17 5 2 2 2 2" xfId="57360"/>
    <cellStyle name="Note 17 5 2 2 3" xfId="57361"/>
    <cellStyle name="Note 17 5 2 3" xfId="57362"/>
    <cellStyle name="Note 17 5 2 3 2" xfId="57363"/>
    <cellStyle name="Note 17 5 2 3 2 2" xfId="57364"/>
    <cellStyle name="Note 17 5 2 3 3" xfId="57365"/>
    <cellStyle name="Note 17 5 2 4" xfId="57366"/>
    <cellStyle name="Note 17 5 2 4 2" xfId="57367"/>
    <cellStyle name="Note 17 5 2 5" xfId="57368"/>
    <cellStyle name="Note 17 5 2 6" xfId="57369"/>
    <cellStyle name="Note 17 5 2 7" xfId="57370"/>
    <cellStyle name="Note 17 5 2 8" xfId="57371"/>
    <cellStyle name="Note 17 5 2 9" xfId="57372"/>
    <cellStyle name="Note 17 5 2_PNF Disclosure Summary 063011" xfId="57373"/>
    <cellStyle name="Note 17 5 3" xfId="57374"/>
    <cellStyle name="Note 17 5 3 2" xfId="57375"/>
    <cellStyle name="Note 17 5 3 2 2" xfId="57376"/>
    <cellStyle name="Note 17 5 3 3" xfId="57377"/>
    <cellStyle name="Note 17 5 4" xfId="57378"/>
    <cellStyle name="Note 17 5 4 2" xfId="57379"/>
    <cellStyle name="Note 17 5 4 2 2" xfId="57380"/>
    <cellStyle name="Note 17 5 4 3" xfId="57381"/>
    <cellStyle name="Note 17 5 5" xfId="57382"/>
    <cellStyle name="Note 17 5 5 2" xfId="57383"/>
    <cellStyle name="Note 17 5 6" xfId="57384"/>
    <cellStyle name="Note 17 5 7" xfId="57385"/>
    <cellStyle name="Note 17 5 8" xfId="57386"/>
    <cellStyle name="Note 17 5 9" xfId="57387"/>
    <cellStyle name="Note 17 5_PNF Disclosure Summary 063011" xfId="57388"/>
    <cellStyle name="Note 17 6" xfId="57389"/>
    <cellStyle name="Note 17 6 10" xfId="57390"/>
    <cellStyle name="Note 17 6 11" xfId="57391"/>
    <cellStyle name="Note 17 6 12" xfId="57392"/>
    <cellStyle name="Note 17 6 13" xfId="57393"/>
    <cellStyle name="Note 17 6 14" xfId="57394"/>
    <cellStyle name="Note 17 6 15" xfId="57395"/>
    <cellStyle name="Note 17 6 16" xfId="57396"/>
    <cellStyle name="Note 17 6 2" xfId="57397"/>
    <cellStyle name="Note 17 6 2 10" xfId="57398"/>
    <cellStyle name="Note 17 6 2 11" xfId="57399"/>
    <cellStyle name="Note 17 6 2 12" xfId="57400"/>
    <cellStyle name="Note 17 6 2 13" xfId="57401"/>
    <cellStyle name="Note 17 6 2 14" xfId="57402"/>
    <cellStyle name="Note 17 6 2 15" xfId="57403"/>
    <cellStyle name="Note 17 6 2 2" xfId="57404"/>
    <cellStyle name="Note 17 6 2 2 2" xfId="57405"/>
    <cellStyle name="Note 17 6 2 2 2 2" xfId="57406"/>
    <cellStyle name="Note 17 6 2 2 3" xfId="57407"/>
    <cellStyle name="Note 17 6 2 3" xfId="57408"/>
    <cellStyle name="Note 17 6 2 3 2" xfId="57409"/>
    <cellStyle name="Note 17 6 2 3 2 2" xfId="57410"/>
    <cellStyle name="Note 17 6 2 3 3" xfId="57411"/>
    <cellStyle name="Note 17 6 2 4" xfId="57412"/>
    <cellStyle name="Note 17 6 2 4 2" xfId="57413"/>
    <cellStyle name="Note 17 6 2 5" xfId="57414"/>
    <cellStyle name="Note 17 6 2 6" xfId="57415"/>
    <cellStyle name="Note 17 6 2 7" xfId="57416"/>
    <cellStyle name="Note 17 6 2 8" xfId="57417"/>
    <cellStyle name="Note 17 6 2 9" xfId="57418"/>
    <cellStyle name="Note 17 6 2_PNF Disclosure Summary 063011" xfId="57419"/>
    <cellStyle name="Note 17 6 3" xfId="57420"/>
    <cellStyle name="Note 17 6 3 2" xfId="57421"/>
    <cellStyle name="Note 17 6 3 2 2" xfId="57422"/>
    <cellStyle name="Note 17 6 3 3" xfId="57423"/>
    <cellStyle name="Note 17 6 4" xfId="57424"/>
    <cellStyle name="Note 17 6 4 2" xfId="57425"/>
    <cellStyle name="Note 17 6 4 2 2" xfId="57426"/>
    <cellStyle name="Note 17 6 4 3" xfId="57427"/>
    <cellStyle name="Note 17 6 5" xfId="57428"/>
    <cellStyle name="Note 17 6 5 2" xfId="57429"/>
    <cellStyle name="Note 17 6 6" xfId="57430"/>
    <cellStyle name="Note 17 6 7" xfId="57431"/>
    <cellStyle name="Note 17 6 8" xfId="57432"/>
    <cellStyle name="Note 17 6 9" xfId="57433"/>
    <cellStyle name="Note 17 6_PNF Disclosure Summary 063011" xfId="57434"/>
    <cellStyle name="Note 17 7" xfId="57435"/>
    <cellStyle name="Note 17 7 10" xfId="57436"/>
    <cellStyle name="Note 17 7 11" xfId="57437"/>
    <cellStyle name="Note 17 7 12" xfId="57438"/>
    <cellStyle name="Note 17 7 13" xfId="57439"/>
    <cellStyle name="Note 17 7 14" xfId="57440"/>
    <cellStyle name="Note 17 7 15" xfId="57441"/>
    <cellStyle name="Note 17 7 16" xfId="57442"/>
    <cellStyle name="Note 17 7 2" xfId="57443"/>
    <cellStyle name="Note 17 7 2 10" xfId="57444"/>
    <cellStyle name="Note 17 7 2 11" xfId="57445"/>
    <cellStyle name="Note 17 7 2 12" xfId="57446"/>
    <cellStyle name="Note 17 7 2 13" xfId="57447"/>
    <cellStyle name="Note 17 7 2 14" xfId="57448"/>
    <cellStyle name="Note 17 7 2 15" xfId="57449"/>
    <cellStyle name="Note 17 7 2 2" xfId="57450"/>
    <cellStyle name="Note 17 7 2 2 2" xfId="57451"/>
    <cellStyle name="Note 17 7 2 2 2 2" xfId="57452"/>
    <cellStyle name="Note 17 7 2 2 3" xfId="57453"/>
    <cellStyle name="Note 17 7 2 3" xfId="57454"/>
    <cellStyle name="Note 17 7 2 3 2" xfId="57455"/>
    <cellStyle name="Note 17 7 2 3 2 2" xfId="57456"/>
    <cellStyle name="Note 17 7 2 3 3" xfId="57457"/>
    <cellStyle name="Note 17 7 2 4" xfId="57458"/>
    <cellStyle name="Note 17 7 2 4 2" xfId="57459"/>
    <cellStyle name="Note 17 7 2 5" xfId="57460"/>
    <cellStyle name="Note 17 7 2 6" xfId="57461"/>
    <cellStyle name="Note 17 7 2 7" xfId="57462"/>
    <cellStyle name="Note 17 7 2 8" xfId="57463"/>
    <cellStyle name="Note 17 7 2 9" xfId="57464"/>
    <cellStyle name="Note 17 7 2_PNF Disclosure Summary 063011" xfId="57465"/>
    <cellStyle name="Note 17 7 3" xfId="57466"/>
    <cellStyle name="Note 17 7 3 2" xfId="57467"/>
    <cellStyle name="Note 17 7 3 2 2" xfId="57468"/>
    <cellStyle name="Note 17 7 3 3" xfId="57469"/>
    <cellStyle name="Note 17 7 4" xfId="57470"/>
    <cellStyle name="Note 17 7 4 2" xfId="57471"/>
    <cellStyle name="Note 17 7 4 2 2" xfId="57472"/>
    <cellStyle name="Note 17 7 4 3" xfId="57473"/>
    <cellStyle name="Note 17 7 5" xfId="57474"/>
    <cellStyle name="Note 17 7 5 2" xfId="57475"/>
    <cellStyle name="Note 17 7 6" xfId="57476"/>
    <cellStyle name="Note 17 7 7" xfId="57477"/>
    <cellStyle name="Note 17 7 8" xfId="57478"/>
    <cellStyle name="Note 17 7 9" xfId="57479"/>
    <cellStyle name="Note 17 7_PNF Disclosure Summary 063011" xfId="57480"/>
    <cellStyle name="Note 17 8" xfId="57481"/>
    <cellStyle name="Note 17 8 10" xfId="57482"/>
    <cellStyle name="Note 17 8 11" xfId="57483"/>
    <cellStyle name="Note 17 8 12" xfId="57484"/>
    <cellStyle name="Note 17 8 13" xfId="57485"/>
    <cellStyle name="Note 17 8 14" xfId="57486"/>
    <cellStyle name="Note 17 8 15" xfId="57487"/>
    <cellStyle name="Note 17 8 2" xfId="57488"/>
    <cellStyle name="Note 17 8 2 2" xfId="57489"/>
    <cellStyle name="Note 17 8 2 2 2" xfId="57490"/>
    <cellStyle name="Note 17 8 2 3" xfId="57491"/>
    <cellStyle name="Note 17 8 3" xfId="57492"/>
    <cellStyle name="Note 17 8 3 2" xfId="57493"/>
    <cellStyle name="Note 17 8 3 2 2" xfId="57494"/>
    <cellStyle name="Note 17 8 3 3" xfId="57495"/>
    <cellStyle name="Note 17 8 4" xfId="57496"/>
    <cellStyle name="Note 17 8 4 2" xfId="57497"/>
    <cellStyle name="Note 17 8 5" xfId="57498"/>
    <cellStyle name="Note 17 8 6" xfId="57499"/>
    <cellStyle name="Note 17 8 7" xfId="57500"/>
    <cellStyle name="Note 17 8 8" xfId="57501"/>
    <cellStyle name="Note 17 8 9" xfId="57502"/>
    <cellStyle name="Note 17 8_PNF Disclosure Summary 063011" xfId="57503"/>
    <cellStyle name="Note 17 9" xfId="57504"/>
    <cellStyle name="Note 17 9 2" xfId="57505"/>
    <cellStyle name="Note 17 9 2 2" xfId="57506"/>
    <cellStyle name="Note 17 9 3" xfId="57507"/>
    <cellStyle name="Note 17_PNF Disclosure Summary 063011" xfId="57508"/>
    <cellStyle name="Note 2" xfId="57509"/>
    <cellStyle name="Note 2 10" xfId="57510"/>
    <cellStyle name="Note 2 10 2" xfId="57511"/>
    <cellStyle name="Note 2 10 2 2" xfId="57512"/>
    <cellStyle name="Note 2 10 3" xfId="57513"/>
    <cellStyle name="Note 2 11" xfId="57514"/>
    <cellStyle name="Note 2 11 2" xfId="57515"/>
    <cellStyle name="Note 2 12" xfId="57516"/>
    <cellStyle name="Note 2 13" xfId="57517"/>
    <cellStyle name="Note 2 14" xfId="57518"/>
    <cellStyle name="Note 2 15" xfId="57519"/>
    <cellStyle name="Note 2 16" xfId="57520"/>
    <cellStyle name="Note 2 17" xfId="57521"/>
    <cellStyle name="Note 2 18" xfId="57522"/>
    <cellStyle name="Note 2 19" xfId="57523"/>
    <cellStyle name="Note 2 2" xfId="57524"/>
    <cellStyle name="Note 2 2 10" xfId="57525"/>
    <cellStyle name="Note 2 2 11" xfId="57526"/>
    <cellStyle name="Note 2 2 12" xfId="57527"/>
    <cellStyle name="Note 2 2 13" xfId="57528"/>
    <cellStyle name="Note 2 2 14" xfId="57529"/>
    <cellStyle name="Note 2 2 15" xfId="57530"/>
    <cellStyle name="Note 2 2 16" xfId="57531"/>
    <cellStyle name="Note 2 2 2" xfId="57532"/>
    <cellStyle name="Note 2 2 2 10" xfId="57533"/>
    <cellStyle name="Note 2 2 2 11" xfId="57534"/>
    <cellStyle name="Note 2 2 2 12" xfId="57535"/>
    <cellStyle name="Note 2 2 2 13" xfId="57536"/>
    <cellStyle name="Note 2 2 2 14" xfId="57537"/>
    <cellStyle name="Note 2 2 2 15" xfId="57538"/>
    <cellStyle name="Note 2 2 2 2" xfId="57539"/>
    <cellStyle name="Note 2 2 2 2 2" xfId="57540"/>
    <cellStyle name="Note 2 2 2 2 2 2" xfId="57541"/>
    <cellStyle name="Note 2 2 2 2 3" xfId="57542"/>
    <cellStyle name="Note 2 2 2 3" xfId="57543"/>
    <cellStyle name="Note 2 2 2 3 2" xfId="57544"/>
    <cellStyle name="Note 2 2 2 3 2 2" xfId="57545"/>
    <cellStyle name="Note 2 2 2 3 3" xfId="57546"/>
    <cellStyle name="Note 2 2 2 4" xfId="57547"/>
    <cellStyle name="Note 2 2 2 4 2" xfId="57548"/>
    <cellStyle name="Note 2 2 2 5" xfId="57549"/>
    <cellStyle name="Note 2 2 2 6" xfId="57550"/>
    <cellStyle name="Note 2 2 2 7" xfId="57551"/>
    <cellStyle name="Note 2 2 2 8" xfId="57552"/>
    <cellStyle name="Note 2 2 2 9" xfId="57553"/>
    <cellStyle name="Note 2 2 2_PNF Disclosure Summary 063011" xfId="57554"/>
    <cellStyle name="Note 2 2 3" xfId="57555"/>
    <cellStyle name="Note 2 2 3 2" xfId="57556"/>
    <cellStyle name="Note 2 2 3 2 2" xfId="57557"/>
    <cellStyle name="Note 2 2 3 3" xfId="57558"/>
    <cellStyle name="Note 2 2 4" xfId="57559"/>
    <cellStyle name="Note 2 2 4 2" xfId="57560"/>
    <cellStyle name="Note 2 2 4 2 2" xfId="57561"/>
    <cellStyle name="Note 2 2 4 3" xfId="57562"/>
    <cellStyle name="Note 2 2 5" xfId="57563"/>
    <cellStyle name="Note 2 2 5 2" xfId="57564"/>
    <cellStyle name="Note 2 2 6" xfId="57565"/>
    <cellStyle name="Note 2 2 7" xfId="57566"/>
    <cellStyle name="Note 2 2 8" xfId="57567"/>
    <cellStyle name="Note 2 2 9" xfId="57568"/>
    <cellStyle name="Note 2 2_PNF Disclosure Summary 063011" xfId="57569"/>
    <cellStyle name="Note 2 20" xfId="57570"/>
    <cellStyle name="Note 2 21" xfId="57571"/>
    <cellStyle name="Note 2 22" xfId="57572"/>
    <cellStyle name="Note 2 3" xfId="57573"/>
    <cellStyle name="Note 2 3 10" xfId="57574"/>
    <cellStyle name="Note 2 3 11" xfId="57575"/>
    <cellStyle name="Note 2 3 12" xfId="57576"/>
    <cellStyle name="Note 2 3 13" xfId="57577"/>
    <cellStyle name="Note 2 3 14" xfId="57578"/>
    <cellStyle name="Note 2 3 15" xfId="57579"/>
    <cellStyle name="Note 2 3 16" xfId="57580"/>
    <cellStyle name="Note 2 3 2" xfId="57581"/>
    <cellStyle name="Note 2 3 2 10" xfId="57582"/>
    <cellStyle name="Note 2 3 2 11" xfId="57583"/>
    <cellStyle name="Note 2 3 2 12" xfId="57584"/>
    <cellStyle name="Note 2 3 2 13" xfId="57585"/>
    <cellStyle name="Note 2 3 2 14" xfId="57586"/>
    <cellStyle name="Note 2 3 2 15" xfId="57587"/>
    <cellStyle name="Note 2 3 2 2" xfId="57588"/>
    <cellStyle name="Note 2 3 2 2 2" xfId="57589"/>
    <cellStyle name="Note 2 3 2 2 2 2" xfId="57590"/>
    <cellStyle name="Note 2 3 2 2 3" xfId="57591"/>
    <cellStyle name="Note 2 3 2 3" xfId="57592"/>
    <cellStyle name="Note 2 3 2 3 2" xfId="57593"/>
    <cellStyle name="Note 2 3 2 3 2 2" xfId="57594"/>
    <cellStyle name="Note 2 3 2 3 3" xfId="57595"/>
    <cellStyle name="Note 2 3 2 4" xfId="57596"/>
    <cellStyle name="Note 2 3 2 4 2" xfId="57597"/>
    <cellStyle name="Note 2 3 2 5" xfId="57598"/>
    <cellStyle name="Note 2 3 2 6" xfId="57599"/>
    <cellStyle name="Note 2 3 2 7" xfId="57600"/>
    <cellStyle name="Note 2 3 2 8" xfId="57601"/>
    <cellStyle name="Note 2 3 2 9" xfId="57602"/>
    <cellStyle name="Note 2 3 2_PNF Disclosure Summary 063011" xfId="57603"/>
    <cellStyle name="Note 2 3 3" xfId="57604"/>
    <cellStyle name="Note 2 3 3 2" xfId="57605"/>
    <cellStyle name="Note 2 3 3 2 2" xfId="57606"/>
    <cellStyle name="Note 2 3 3 3" xfId="57607"/>
    <cellStyle name="Note 2 3 4" xfId="57608"/>
    <cellStyle name="Note 2 3 4 2" xfId="57609"/>
    <cellStyle name="Note 2 3 4 2 2" xfId="57610"/>
    <cellStyle name="Note 2 3 4 3" xfId="57611"/>
    <cellStyle name="Note 2 3 5" xfId="57612"/>
    <cellStyle name="Note 2 3 5 2" xfId="57613"/>
    <cellStyle name="Note 2 3 6" xfId="57614"/>
    <cellStyle name="Note 2 3 7" xfId="57615"/>
    <cellStyle name="Note 2 3 8" xfId="57616"/>
    <cellStyle name="Note 2 3 9" xfId="57617"/>
    <cellStyle name="Note 2 3_PNF Disclosure Summary 063011" xfId="57618"/>
    <cellStyle name="Note 2 4" xfId="57619"/>
    <cellStyle name="Note 2 4 10" xfId="57620"/>
    <cellStyle name="Note 2 4 11" xfId="57621"/>
    <cellStyle name="Note 2 4 12" xfId="57622"/>
    <cellStyle name="Note 2 4 13" xfId="57623"/>
    <cellStyle name="Note 2 4 14" xfId="57624"/>
    <cellStyle name="Note 2 4 15" xfId="57625"/>
    <cellStyle name="Note 2 4 16" xfId="57626"/>
    <cellStyle name="Note 2 4 2" xfId="57627"/>
    <cellStyle name="Note 2 4 2 10" xfId="57628"/>
    <cellStyle name="Note 2 4 2 11" xfId="57629"/>
    <cellStyle name="Note 2 4 2 12" xfId="57630"/>
    <cellStyle name="Note 2 4 2 13" xfId="57631"/>
    <cellStyle name="Note 2 4 2 14" xfId="57632"/>
    <cellStyle name="Note 2 4 2 15" xfId="57633"/>
    <cellStyle name="Note 2 4 2 2" xfId="57634"/>
    <cellStyle name="Note 2 4 2 2 2" xfId="57635"/>
    <cellStyle name="Note 2 4 2 2 2 2" xfId="57636"/>
    <cellStyle name="Note 2 4 2 2 3" xfId="57637"/>
    <cellStyle name="Note 2 4 2 3" xfId="57638"/>
    <cellStyle name="Note 2 4 2 3 2" xfId="57639"/>
    <cellStyle name="Note 2 4 2 3 2 2" xfId="57640"/>
    <cellStyle name="Note 2 4 2 3 3" xfId="57641"/>
    <cellStyle name="Note 2 4 2 4" xfId="57642"/>
    <cellStyle name="Note 2 4 2 4 2" xfId="57643"/>
    <cellStyle name="Note 2 4 2 5" xfId="57644"/>
    <cellStyle name="Note 2 4 2 6" xfId="57645"/>
    <cellStyle name="Note 2 4 2 7" xfId="57646"/>
    <cellStyle name="Note 2 4 2 8" xfId="57647"/>
    <cellStyle name="Note 2 4 2 9" xfId="57648"/>
    <cellStyle name="Note 2 4 2_PNF Disclosure Summary 063011" xfId="57649"/>
    <cellStyle name="Note 2 4 3" xfId="57650"/>
    <cellStyle name="Note 2 4 3 2" xfId="57651"/>
    <cellStyle name="Note 2 4 3 2 2" xfId="57652"/>
    <cellStyle name="Note 2 4 3 3" xfId="57653"/>
    <cellStyle name="Note 2 4 4" xfId="57654"/>
    <cellStyle name="Note 2 4 4 2" xfId="57655"/>
    <cellStyle name="Note 2 4 4 2 2" xfId="57656"/>
    <cellStyle name="Note 2 4 4 3" xfId="57657"/>
    <cellStyle name="Note 2 4 5" xfId="57658"/>
    <cellStyle name="Note 2 4 5 2" xfId="57659"/>
    <cellStyle name="Note 2 4 6" xfId="57660"/>
    <cellStyle name="Note 2 4 7" xfId="57661"/>
    <cellStyle name="Note 2 4 8" xfId="57662"/>
    <cellStyle name="Note 2 4 9" xfId="57663"/>
    <cellStyle name="Note 2 4_PNF Disclosure Summary 063011" xfId="57664"/>
    <cellStyle name="Note 2 5" xfId="57665"/>
    <cellStyle name="Note 2 5 10" xfId="57666"/>
    <cellStyle name="Note 2 5 11" xfId="57667"/>
    <cellStyle name="Note 2 5 12" xfId="57668"/>
    <cellStyle name="Note 2 5 13" xfId="57669"/>
    <cellStyle name="Note 2 5 14" xfId="57670"/>
    <cellStyle name="Note 2 5 15" xfId="57671"/>
    <cellStyle name="Note 2 5 16" xfId="57672"/>
    <cellStyle name="Note 2 5 2" xfId="57673"/>
    <cellStyle name="Note 2 5 2 10" xfId="57674"/>
    <cellStyle name="Note 2 5 2 11" xfId="57675"/>
    <cellStyle name="Note 2 5 2 12" xfId="57676"/>
    <cellStyle name="Note 2 5 2 13" xfId="57677"/>
    <cellStyle name="Note 2 5 2 14" xfId="57678"/>
    <cellStyle name="Note 2 5 2 15" xfId="57679"/>
    <cellStyle name="Note 2 5 2 2" xfId="57680"/>
    <cellStyle name="Note 2 5 2 2 2" xfId="57681"/>
    <cellStyle name="Note 2 5 2 2 2 2" xfId="57682"/>
    <cellStyle name="Note 2 5 2 2 3" xfId="57683"/>
    <cellStyle name="Note 2 5 2 3" xfId="57684"/>
    <cellStyle name="Note 2 5 2 3 2" xfId="57685"/>
    <cellStyle name="Note 2 5 2 3 2 2" xfId="57686"/>
    <cellStyle name="Note 2 5 2 3 3" xfId="57687"/>
    <cellStyle name="Note 2 5 2 4" xfId="57688"/>
    <cellStyle name="Note 2 5 2 4 2" xfId="57689"/>
    <cellStyle name="Note 2 5 2 5" xfId="57690"/>
    <cellStyle name="Note 2 5 2 6" xfId="57691"/>
    <cellStyle name="Note 2 5 2 7" xfId="57692"/>
    <cellStyle name="Note 2 5 2 8" xfId="57693"/>
    <cellStyle name="Note 2 5 2 9" xfId="57694"/>
    <cellStyle name="Note 2 5 2_PNF Disclosure Summary 063011" xfId="57695"/>
    <cellStyle name="Note 2 5 3" xfId="57696"/>
    <cellStyle name="Note 2 5 3 2" xfId="57697"/>
    <cellStyle name="Note 2 5 3 2 2" xfId="57698"/>
    <cellStyle name="Note 2 5 3 3" xfId="57699"/>
    <cellStyle name="Note 2 5 4" xfId="57700"/>
    <cellStyle name="Note 2 5 4 2" xfId="57701"/>
    <cellStyle name="Note 2 5 4 2 2" xfId="57702"/>
    <cellStyle name="Note 2 5 4 3" xfId="57703"/>
    <cellStyle name="Note 2 5 5" xfId="57704"/>
    <cellStyle name="Note 2 5 5 2" xfId="57705"/>
    <cellStyle name="Note 2 5 6" xfId="57706"/>
    <cellStyle name="Note 2 5 7" xfId="57707"/>
    <cellStyle name="Note 2 5 8" xfId="57708"/>
    <cellStyle name="Note 2 5 9" xfId="57709"/>
    <cellStyle name="Note 2 5_PNF Disclosure Summary 063011" xfId="57710"/>
    <cellStyle name="Note 2 6" xfId="57711"/>
    <cellStyle name="Note 2 6 10" xfId="57712"/>
    <cellStyle name="Note 2 6 11" xfId="57713"/>
    <cellStyle name="Note 2 6 12" xfId="57714"/>
    <cellStyle name="Note 2 6 13" xfId="57715"/>
    <cellStyle name="Note 2 6 14" xfId="57716"/>
    <cellStyle name="Note 2 6 15" xfId="57717"/>
    <cellStyle name="Note 2 6 16" xfId="57718"/>
    <cellStyle name="Note 2 6 2" xfId="57719"/>
    <cellStyle name="Note 2 6 2 10" xfId="57720"/>
    <cellStyle name="Note 2 6 2 11" xfId="57721"/>
    <cellStyle name="Note 2 6 2 12" xfId="57722"/>
    <cellStyle name="Note 2 6 2 13" xfId="57723"/>
    <cellStyle name="Note 2 6 2 14" xfId="57724"/>
    <cellStyle name="Note 2 6 2 15" xfId="57725"/>
    <cellStyle name="Note 2 6 2 2" xfId="57726"/>
    <cellStyle name="Note 2 6 2 2 2" xfId="57727"/>
    <cellStyle name="Note 2 6 2 2 2 2" xfId="57728"/>
    <cellStyle name="Note 2 6 2 2 3" xfId="57729"/>
    <cellStyle name="Note 2 6 2 3" xfId="57730"/>
    <cellStyle name="Note 2 6 2 3 2" xfId="57731"/>
    <cellStyle name="Note 2 6 2 3 2 2" xfId="57732"/>
    <cellStyle name="Note 2 6 2 3 3" xfId="57733"/>
    <cellStyle name="Note 2 6 2 4" xfId="57734"/>
    <cellStyle name="Note 2 6 2 4 2" xfId="57735"/>
    <cellStyle name="Note 2 6 2 5" xfId="57736"/>
    <cellStyle name="Note 2 6 2 6" xfId="57737"/>
    <cellStyle name="Note 2 6 2 7" xfId="57738"/>
    <cellStyle name="Note 2 6 2 8" xfId="57739"/>
    <cellStyle name="Note 2 6 2 9" xfId="57740"/>
    <cellStyle name="Note 2 6 2_PNF Disclosure Summary 063011" xfId="57741"/>
    <cellStyle name="Note 2 6 3" xfId="57742"/>
    <cellStyle name="Note 2 6 3 2" xfId="57743"/>
    <cellStyle name="Note 2 6 3 2 2" xfId="57744"/>
    <cellStyle name="Note 2 6 3 3" xfId="57745"/>
    <cellStyle name="Note 2 6 4" xfId="57746"/>
    <cellStyle name="Note 2 6 4 2" xfId="57747"/>
    <cellStyle name="Note 2 6 4 2 2" xfId="57748"/>
    <cellStyle name="Note 2 6 4 3" xfId="57749"/>
    <cellStyle name="Note 2 6 5" xfId="57750"/>
    <cellStyle name="Note 2 6 5 2" xfId="57751"/>
    <cellStyle name="Note 2 6 6" xfId="57752"/>
    <cellStyle name="Note 2 6 7" xfId="57753"/>
    <cellStyle name="Note 2 6 8" xfId="57754"/>
    <cellStyle name="Note 2 6 9" xfId="57755"/>
    <cellStyle name="Note 2 6_PNF Disclosure Summary 063011" xfId="57756"/>
    <cellStyle name="Note 2 7" xfId="57757"/>
    <cellStyle name="Note 2 7 10" xfId="57758"/>
    <cellStyle name="Note 2 7 11" xfId="57759"/>
    <cellStyle name="Note 2 7 12" xfId="57760"/>
    <cellStyle name="Note 2 7 13" xfId="57761"/>
    <cellStyle name="Note 2 7 14" xfId="57762"/>
    <cellStyle name="Note 2 7 15" xfId="57763"/>
    <cellStyle name="Note 2 7 16" xfId="57764"/>
    <cellStyle name="Note 2 7 2" xfId="57765"/>
    <cellStyle name="Note 2 7 2 10" xfId="57766"/>
    <cellStyle name="Note 2 7 2 11" xfId="57767"/>
    <cellStyle name="Note 2 7 2 12" xfId="57768"/>
    <cellStyle name="Note 2 7 2 13" xfId="57769"/>
    <cellStyle name="Note 2 7 2 14" xfId="57770"/>
    <cellStyle name="Note 2 7 2 15" xfId="57771"/>
    <cellStyle name="Note 2 7 2 2" xfId="57772"/>
    <cellStyle name="Note 2 7 2 2 2" xfId="57773"/>
    <cellStyle name="Note 2 7 2 2 2 2" xfId="57774"/>
    <cellStyle name="Note 2 7 2 2 3" xfId="57775"/>
    <cellStyle name="Note 2 7 2 3" xfId="57776"/>
    <cellStyle name="Note 2 7 2 3 2" xfId="57777"/>
    <cellStyle name="Note 2 7 2 3 2 2" xfId="57778"/>
    <cellStyle name="Note 2 7 2 3 3" xfId="57779"/>
    <cellStyle name="Note 2 7 2 4" xfId="57780"/>
    <cellStyle name="Note 2 7 2 4 2" xfId="57781"/>
    <cellStyle name="Note 2 7 2 5" xfId="57782"/>
    <cellStyle name="Note 2 7 2 6" xfId="57783"/>
    <cellStyle name="Note 2 7 2 7" xfId="57784"/>
    <cellStyle name="Note 2 7 2 8" xfId="57785"/>
    <cellStyle name="Note 2 7 2 9" xfId="57786"/>
    <cellStyle name="Note 2 7 2_PNF Disclosure Summary 063011" xfId="57787"/>
    <cellStyle name="Note 2 7 3" xfId="57788"/>
    <cellStyle name="Note 2 7 3 2" xfId="57789"/>
    <cellStyle name="Note 2 7 3 2 2" xfId="57790"/>
    <cellStyle name="Note 2 7 3 3" xfId="57791"/>
    <cellStyle name="Note 2 7 4" xfId="57792"/>
    <cellStyle name="Note 2 7 4 2" xfId="57793"/>
    <cellStyle name="Note 2 7 4 2 2" xfId="57794"/>
    <cellStyle name="Note 2 7 4 3" xfId="57795"/>
    <cellStyle name="Note 2 7 5" xfId="57796"/>
    <cellStyle name="Note 2 7 5 2" xfId="57797"/>
    <cellStyle name="Note 2 7 6" xfId="57798"/>
    <cellStyle name="Note 2 7 7" xfId="57799"/>
    <cellStyle name="Note 2 7 8" xfId="57800"/>
    <cellStyle name="Note 2 7 9" xfId="57801"/>
    <cellStyle name="Note 2 7_PNF Disclosure Summary 063011" xfId="57802"/>
    <cellStyle name="Note 2 8" xfId="57803"/>
    <cellStyle name="Note 2 8 10" xfId="57804"/>
    <cellStyle name="Note 2 8 11" xfId="57805"/>
    <cellStyle name="Note 2 8 12" xfId="57806"/>
    <cellStyle name="Note 2 8 13" xfId="57807"/>
    <cellStyle name="Note 2 8 14" xfId="57808"/>
    <cellStyle name="Note 2 8 15" xfId="57809"/>
    <cellStyle name="Note 2 8 2" xfId="57810"/>
    <cellStyle name="Note 2 8 2 2" xfId="57811"/>
    <cellStyle name="Note 2 8 2 2 2" xfId="57812"/>
    <cellStyle name="Note 2 8 2 3" xfId="57813"/>
    <cellStyle name="Note 2 8 3" xfId="57814"/>
    <cellStyle name="Note 2 8 3 2" xfId="57815"/>
    <cellStyle name="Note 2 8 3 2 2" xfId="57816"/>
    <cellStyle name="Note 2 8 3 3" xfId="57817"/>
    <cellStyle name="Note 2 8 4" xfId="57818"/>
    <cellStyle name="Note 2 8 4 2" xfId="57819"/>
    <cellStyle name="Note 2 8 5" xfId="57820"/>
    <cellStyle name="Note 2 8 6" xfId="57821"/>
    <cellStyle name="Note 2 8 7" xfId="57822"/>
    <cellStyle name="Note 2 8 8" xfId="57823"/>
    <cellStyle name="Note 2 8 9" xfId="57824"/>
    <cellStyle name="Note 2 8_PNF Disclosure Summary 063011" xfId="57825"/>
    <cellStyle name="Note 2 9" xfId="57826"/>
    <cellStyle name="Note 2 9 2" xfId="57827"/>
    <cellStyle name="Note 2 9 2 2" xfId="57828"/>
    <cellStyle name="Note 2 9 3" xfId="57829"/>
    <cellStyle name="Note 2_PNF Disclosure Summary 063011" xfId="57830"/>
    <cellStyle name="Note 3" xfId="57831"/>
    <cellStyle name="Note 3 10" xfId="57832"/>
    <cellStyle name="Note 3 10 2" xfId="57833"/>
    <cellStyle name="Note 3 10 2 2" xfId="57834"/>
    <cellStyle name="Note 3 10 3" xfId="57835"/>
    <cellStyle name="Note 3 11" xfId="57836"/>
    <cellStyle name="Note 3 11 2" xfId="57837"/>
    <cellStyle name="Note 3 12" xfId="57838"/>
    <cellStyle name="Note 3 13" xfId="57839"/>
    <cellStyle name="Note 3 14" xfId="57840"/>
    <cellStyle name="Note 3 15" xfId="57841"/>
    <cellStyle name="Note 3 16" xfId="57842"/>
    <cellStyle name="Note 3 17" xfId="57843"/>
    <cellStyle name="Note 3 18" xfId="57844"/>
    <cellStyle name="Note 3 19" xfId="57845"/>
    <cellStyle name="Note 3 2" xfId="57846"/>
    <cellStyle name="Note 3 2 10" xfId="57847"/>
    <cellStyle name="Note 3 2 11" xfId="57848"/>
    <cellStyle name="Note 3 2 12" xfId="57849"/>
    <cellStyle name="Note 3 2 13" xfId="57850"/>
    <cellStyle name="Note 3 2 14" xfId="57851"/>
    <cellStyle name="Note 3 2 15" xfId="57852"/>
    <cellStyle name="Note 3 2 16" xfId="57853"/>
    <cellStyle name="Note 3 2 2" xfId="57854"/>
    <cellStyle name="Note 3 2 2 10" xfId="57855"/>
    <cellStyle name="Note 3 2 2 11" xfId="57856"/>
    <cellStyle name="Note 3 2 2 12" xfId="57857"/>
    <cellStyle name="Note 3 2 2 13" xfId="57858"/>
    <cellStyle name="Note 3 2 2 14" xfId="57859"/>
    <cellStyle name="Note 3 2 2 15" xfId="57860"/>
    <cellStyle name="Note 3 2 2 2" xfId="57861"/>
    <cellStyle name="Note 3 2 2 2 2" xfId="57862"/>
    <cellStyle name="Note 3 2 2 2 2 2" xfId="57863"/>
    <cellStyle name="Note 3 2 2 2 3" xfId="57864"/>
    <cellStyle name="Note 3 2 2 3" xfId="57865"/>
    <cellStyle name="Note 3 2 2 3 2" xfId="57866"/>
    <cellStyle name="Note 3 2 2 3 2 2" xfId="57867"/>
    <cellStyle name="Note 3 2 2 3 3" xfId="57868"/>
    <cellStyle name="Note 3 2 2 4" xfId="57869"/>
    <cellStyle name="Note 3 2 2 4 2" xfId="57870"/>
    <cellStyle name="Note 3 2 2 5" xfId="57871"/>
    <cellStyle name="Note 3 2 2 6" xfId="57872"/>
    <cellStyle name="Note 3 2 2 7" xfId="57873"/>
    <cellStyle name="Note 3 2 2 8" xfId="57874"/>
    <cellStyle name="Note 3 2 2 9" xfId="57875"/>
    <cellStyle name="Note 3 2 2_PNF Disclosure Summary 063011" xfId="57876"/>
    <cellStyle name="Note 3 2 3" xfId="57877"/>
    <cellStyle name="Note 3 2 3 2" xfId="57878"/>
    <cellStyle name="Note 3 2 3 2 2" xfId="57879"/>
    <cellStyle name="Note 3 2 3 3" xfId="57880"/>
    <cellStyle name="Note 3 2 4" xfId="57881"/>
    <cellStyle name="Note 3 2 4 2" xfId="57882"/>
    <cellStyle name="Note 3 2 4 2 2" xfId="57883"/>
    <cellStyle name="Note 3 2 4 3" xfId="57884"/>
    <cellStyle name="Note 3 2 5" xfId="57885"/>
    <cellStyle name="Note 3 2 5 2" xfId="57886"/>
    <cellStyle name="Note 3 2 6" xfId="57887"/>
    <cellStyle name="Note 3 2 7" xfId="57888"/>
    <cellStyle name="Note 3 2 8" xfId="57889"/>
    <cellStyle name="Note 3 2 9" xfId="57890"/>
    <cellStyle name="Note 3 2_PNF Disclosure Summary 063011" xfId="57891"/>
    <cellStyle name="Note 3 20" xfId="57892"/>
    <cellStyle name="Note 3 21" xfId="57893"/>
    <cellStyle name="Note 3 22" xfId="57894"/>
    <cellStyle name="Note 3 3" xfId="57895"/>
    <cellStyle name="Note 3 3 10" xfId="57896"/>
    <cellStyle name="Note 3 3 11" xfId="57897"/>
    <cellStyle name="Note 3 3 12" xfId="57898"/>
    <cellStyle name="Note 3 3 13" xfId="57899"/>
    <cellStyle name="Note 3 3 14" xfId="57900"/>
    <cellStyle name="Note 3 3 15" xfId="57901"/>
    <cellStyle name="Note 3 3 16" xfId="57902"/>
    <cellStyle name="Note 3 3 2" xfId="57903"/>
    <cellStyle name="Note 3 3 2 10" xfId="57904"/>
    <cellStyle name="Note 3 3 2 11" xfId="57905"/>
    <cellStyle name="Note 3 3 2 12" xfId="57906"/>
    <cellStyle name="Note 3 3 2 13" xfId="57907"/>
    <cellStyle name="Note 3 3 2 14" xfId="57908"/>
    <cellStyle name="Note 3 3 2 15" xfId="57909"/>
    <cellStyle name="Note 3 3 2 2" xfId="57910"/>
    <cellStyle name="Note 3 3 2 2 2" xfId="57911"/>
    <cellStyle name="Note 3 3 2 2 2 2" xfId="57912"/>
    <cellStyle name="Note 3 3 2 2 3" xfId="57913"/>
    <cellStyle name="Note 3 3 2 3" xfId="57914"/>
    <cellStyle name="Note 3 3 2 3 2" xfId="57915"/>
    <cellStyle name="Note 3 3 2 3 2 2" xfId="57916"/>
    <cellStyle name="Note 3 3 2 3 3" xfId="57917"/>
    <cellStyle name="Note 3 3 2 4" xfId="57918"/>
    <cellStyle name="Note 3 3 2 4 2" xfId="57919"/>
    <cellStyle name="Note 3 3 2 5" xfId="57920"/>
    <cellStyle name="Note 3 3 2 6" xfId="57921"/>
    <cellStyle name="Note 3 3 2 7" xfId="57922"/>
    <cellStyle name="Note 3 3 2 8" xfId="57923"/>
    <cellStyle name="Note 3 3 2 9" xfId="57924"/>
    <cellStyle name="Note 3 3 2_PNF Disclosure Summary 063011" xfId="57925"/>
    <cellStyle name="Note 3 3 3" xfId="57926"/>
    <cellStyle name="Note 3 3 3 2" xfId="57927"/>
    <cellStyle name="Note 3 3 3 2 2" xfId="57928"/>
    <cellStyle name="Note 3 3 3 3" xfId="57929"/>
    <cellStyle name="Note 3 3 4" xfId="57930"/>
    <cellStyle name="Note 3 3 4 2" xfId="57931"/>
    <cellStyle name="Note 3 3 4 2 2" xfId="57932"/>
    <cellStyle name="Note 3 3 4 3" xfId="57933"/>
    <cellStyle name="Note 3 3 5" xfId="57934"/>
    <cellStyle name="Note 3 3 5 2" xfId="57935"/>
    <cellStyle name="Note 3 3 6" xfId="57936"/>
    <cellStyle name="Note 3 3 7" xfId="57937"/>
    <cellStyle name="Note 3 3 8" xfId="57938"/>
    <cellStyle name="Note 3 3 9" xfId="57939"/>
    <cellStyle name="Note 3 3_PNF Disclosure Summary 063011" xfId="57940"/>
    <cellStyle name="Note 3 4" xfId="57941"/>
    <cellStyle name="Note 3 4 10" xfId="57942"/>
    <cellStyle name="Note 3 4 11" xfId="57943"/>
    <cellStyle name="Note 3 4 12" xfId="57944"/>
    <cellStyle name="Note 3 4 13" xfId="57945"/>
    <cellStyle name="Note 3 4 14" xfId="57946"/>
    <cellStyle name="Note 3 4 15" xfId="57947"/>
    <cellStyle name="Note 3 4 16" xfId="57948"/>
    <cellStyle name="Note 3 4 2" xfId="57949"/>
    <cellStyle name="Note 3 4 2 10" xfId="57950"/>
    <cellStyle name="Note 3 4 2 11" xfId="57951"/>
    <cellStyle name="Note 3 4 2 12" xfId="57952"/>
    <cellStyle name="Note 3 4 2 13" xfId="57953"/>
    <cellStyle name="Note 3 4 2 14" xfId="57954"/>
    <cellStyle name="Note 3 4 2 15" xfId="57955"/>
    <cellStyle name="Note 3 4 2 2" xfId="57956"/>
    <cellStyle name="Note 3 4 2 2 2" xfId="57957"/>
    <cellStyle name="Note 3 4 2 2 2 2" xfId="57958"/>
    <cellStyle name="Note 3 4 2 2 3" xfId="57959"/>
    <cellStyle name="Note 3 4 2 3" xfId="57960"/>
    <cellStyle name="Note 3 4 2 3 2" xfId="57961"/>
    <cellStyle name="Note 3 4 2 3 2 2" xfId="57962"/>
    <cellStyle name="Note 3 4 2 3 3" xfId="57963"/>
    <cellStyle name="Note 3 4 2 4" xfId="57964"/>
    <cellStyle name="Note 3 4 2 4 2" xfId="57965"/>
    <cellStyle name="Note 3 4 2 5" xfId="57966"/>
    <cellStyle name="Note 3 4 2 6" xfId="57967"/>
    <cellStyle name="Note 3 4 2 7" xfId="57968"/>
    <cellStyle name="Note 3 4 2 8" xfId="57969"/>
    <cellStyle name="Note 3 4 2 9" xfId="57970"/>
    <cellStyle name="Note 3 4 2_PNF Disclosure Summary 063011" xfId="57971"/>
    <cellStyle name="Note 3 4 3" xfId="57972"/>
    <cellStyle name="Note 3 4 3 2" xfId="57973"/>
    <cellStyle name="Note 3 4 3 2 2" xfId="57974"/>
    <cellStyle name="Note 3 4 3 3" xfId="57975"/>
    <cellStyle name="Note 3 4 4" xfId="57976"/>
    <cellStyle name="Note 3 4 4 2" xfId="57977"/>
    <cellStyle name="Note 3 4 4 2 2" xfId="57978"/>
    <cellStyle name="Note 3 4 4 3" xfId="57979"/>
    <cellStyle name="Note 3 4 5" xfId="57980"/>
    <cellStyle name="Note 3 4 5 2" xfId="57981"/>
    <cellStyle name="Note 3 4 6" xfId="57982"/>
    <cellStyle name="Note 3 4 7" xfId="57983"/>
    <cellStyle name="Note 3 4 8" xfId="57984"/>
    <cellStyle name="Note 3 4 9" xfId="57985"/>
    <cellStyle name="Note 3 4_PNF Disclosure Summary 063011" xfId="57986"/>
    <cellStyle name="Note 3 5" xfId="57987"/>
    <cellStyle name="Note 3 5 10" xfId="57988"/>
    <cellStyle name="Note 3 5 11" xfId="57989"/>
    <cellStyle name="Note 3 5 12" xfId="57990"/>
    <cellStyle name="Note 3 5 13" xfId="57991"/>
    <cellStyle name="Note 3 5 14" xfId="57992"/>
    <cellStyle name="Note 3 5 15" xfId="57993"/>
    <cellStyle name="Note 3 5 16" xfId="57994"/>
    <cellStyle name="Note 3 5 2" xfId="57995"/>
    <cellStyle name="Note 3 5 2 10" xfId="57996"/>
    <cellStyle name="Note 3 5 2 11" xfId="57997"/>
    <cellStyle name="Note 3 5 2 12" xfId="57998"/>
    <cellStyle name="Note 3 5 2 13" xfId="57999"/>
    <cellStyle name="Note 3 5 2 14" xfId="58000"/>
    <cellStyle name="Note 3 5 2 15" xfId="58001"/>
    <cellStyle name="Note 3 5 2 2" xfId="58002"/>
    <cellStyle name="Note 3 5 2 2 2" xfId="58003"/>
    <cellStyle name="Note 3 5 2 2 2 2" xfId="58004"/>
    <cellStyle name="Note 3 5 2 2 3" xfId="58005"/>
    <cellStyle name="Note 3 5 2 3" xfId="58006"/>
    <cellStyle name="Note 3 5 2 3 2" xfId="58007"/>
    <cellStyle name="Note 3 5 2 3 2 2" xfId="58008"/>
    <cellStyle name="Note 3 5 2 3 3" xfId="58009"/>
    <cellStyle name="Note 3 5 2 4" xfId="58010"/>
    <cellStyle name="Note 3 5 2 4 2" xfId="58011"/>
    <cellStyle name="Note 3 5 2 5" xfId="58012"/>
    <cellStyle name="Note 3 5 2 6" xfId="58013"/>
    <cellStyle name="Note 3 5 2 7" xfId="58014"/>
    <cellStyle name="Note 3 5 2 8" xfId="58015"/>
    <cellStyle name="Note 3 5 2 9" xfId="58016"/>
    <cellStyle name="Note 3 5 2_PNF Disclosure Summary 063011" xfId="58017"/>
    <cellStyle name="Note 3 5 3" xfId="58018"/>
    <cellStyle name="Note 3 5 3 2" xfId="58019"/>
    <cellStyle name="Note 3 5 3 2 2" xfId="58020"/>
    <cellStyle name="Note 3 5 3 3" xfId="58021"/>
    <cellStyle name="Note 3 5 4" xfId="58022"/>
    <cellStyle name="Note 3 5 4 2" xfId="58023"/>
    <cellStyle name="Note 3 5 4 2 2" xfId="58024"/>
    <cellStyle name="Note 3 5 4 3" xfId="58025"/>
    <cellStyle name="Note 3 5 5" xfId="58026"/>
    <cellStyle name="Note 3 5 5 2" xfId="58027"/>
    <cellStyle name="Note 3 5 6" xfId="58028"/>
    <cellStyle name="Note 3 5 7" xfId="58029"/>
    <cellStyle name="Note 3 5 8" xfId="58030"/>
    <cellStyle name="Note 3 5 9" xfId="58031"/>
    <cellStyle name="Note 3 5_PNF Disclosure Summary 063011" xfId="58032"/>
    <cellStyle name="Note 3 6" xfId="58033"/>
    <cellStyle name="Note 3 6 10" xfId="58034"/>
    <cellStyle name="Note 3 6 11" xfId="58035"/>
    <cellStyle name="Note 3 6 12" xfId="58036"/>
    <cellStyle name="Note 3 6 13" xfId="58037"/>
    <cellStyle name="Note 3 6 14" xfId="58038"/>
    <cellStyle name="Note 3 6 15" xfId="58039"/>
    <cellStyle name="Note 3 6 16" xfId="58040"/>
    <cellStyle name="Note 3 6 2" xfId="58041"/>
    <cellStyle name="Note 3 6 2 10" xfId="58042"/>
    <cellStyle name="Note 3 6 2 11" xfId="58043"/>
    <cellStyle name="Note 3 6 2 12" xfId="58044"/>
    <cellStyle name="Note 3 6 2 13" xfId="58045"/>
    <cellStyle name="Note 3 6 2 14" xfId="58046"/>
    <cellStyle name="Note 3 6 2 15" xfId="58047"/>
    <cellStyle name="Note 3 6 2 2" xfId="58048"/>
    <cellStyle name="Note 3 6 2 2 2" xfId="58049"/>
    <cellStyle name="Note 3 6 2 2 2 2" xfId="58050"/>
    <cellStyle name="Note 3 6 2 2 3" xfId="58051"/>
    <cellStyle name="Note 3 6 2 3" xfId="58052"/>
    <cellStyle name="Note 3 6 2 3 2" xfId="58053"/>
    <cellStyle name="Note 3 6 2 3 2 2" xfId="58054"/>
    <cellStyle name="Note 3 6 2 3 3" xfId="58055"/>
    <cellStyle name="Note 3 6 2 4" xfId="58056"/>
    <cellStyle name="Note 3 6 2 4 2" xfId="58057"/>
    <cellStyle name="Note 3 6 2 5" xfId="58058"/>
    <cellStyle name="Note 3 6 2 6" xfId="58059"/>
    <cellStyle name="Note 3 6 2 7" xfId="58060"/>
    <cellStyle name="Note 3 6 2 8" xfId="58061"/>
    <cellStyle name="Note 3 6 2 9" xfId="58062"/>
    <cellStyle name="Note 3 6 2_PNF Disclosure Summary 063011" xfId="58063"/>
    <cellStyle name="Note 3 6 3" xfId="58064"/>
    <cellStyle name="Note 3 6 3 2" xfId="58065"/>
    <cellStyle name="Note 3 6 3 2 2" xfId="58066"/>
    <cellStyle name="Note 3 6 3 3" xfId="58067"/>
    <cellStyle name="Note 3 6 4" xfId="58068"/>
    <cellStyle name="Note 3 6 4 2" xfId="58069"/>
    <cellStyle name="Note 3 6 4 2 2" xfId="58070"/>
    <cellStyle name="Note 3 6 4 3" xfId="58071"/>
    <cellStyle name="Note 3 6 5" xfId="58072"/>
    <cellStyle name="Note 3 6 5 2" xfId="58073"/>
    <cellStyle name="Note 3 6 6" xfId="58074"/>
    <cellStyle name="Note 3 6 7" xfId="58075"/>
    <cellStyle name="Note 3 6 8" xfId="58076"/>
    <cellStyle name="Note 3 6 9" xfId="58077"/>
    <cellStyle name="Note 3 6_PNF Disclosure Summary 063011" xfId="58078"/>
    <cellStyle name="Note 3 7" xfId="58079"/>
    <cellStyle name="Note 3 7 10" xfId="58080"/>
    <cellStyle name="Note 3 7 11" xfId="58081"/>
    <cellStyle name="Note 3 7 12" xfId="58082"/>
    <cellStyle name="Note 3 7 13" xfId="58083"/>
    <cellStyle name="Note 3 7 14" xfId="58084"/>
    <cellStyle name="Note 3 7 15" xfId="58085"/>
    <cellStyle name="Note 3 7 16" xfId="58086"/>
    <cellStyle name="Note 3 7 2" xfId="58087"/>
    <cellStyle name="Note 3 7 2 10" xfId="58088"/>
    <cellStyle name="Note 3 7 2 11" xfId="58089"/>
    <cellStyle name="Note 3 7 2 12" xfId="58090"/>
    <cellStyle name="Note 3 7 2 13" xfId="58091"/>
    <cellStyle name="Note 3 7 2 14" xfId="58092"/>
    <cellStyle name="Note 3 7 2 15" xfId="58093"/>
    <cellStyle name="Note 3 7 2 2" xfId="58094"/>
    <cellStyle name="Note 3 7 2 2 2" xfId="58095"/>
    <cellStyle name="Note 3 7 2 2 2 2" xfId="58096"/>
    <cellStyle name="Note 3 7 2 2 3" xfId="58097"/>
    <cellStyle name="Note 3 7 2 3" xfId="58098"/>
    <cellStyle name="Note 3 7 2 3 2" xfId="58099"/>
    <cellStyle name="Note 3 7 2 3 2 2" xfId="58100"/>
    <cellStyle name="Note 3 7 2 3 3" xfId="58101"/>
    <cellStyle name="Note 3 7 2 4" xfId="58102"/>
    <cellStyle name="Note 3 7 2 4 2" xfId="58103"/>
    <cellStyle name="Note 3 7 2 5" xfId="58104"/>
    <cellStyle name="Note 3 7 2 6" xfId="58105"/>
    <cellStyle name="Note 3 7 2 7" xfId="58106"/>
    <cellStyle name="Note 3 7 2 8" xfId="58107"/>
    <cellStyle name="Note 3 7 2 9" xfId="58108"/>
    <cellStyle name="Note 3 7 2_PNF Disclosure Summary 063011" xfId="58109"/>
    <cellStyle name="Note 3 7 3" xfId="58110"/>
    <cellStyle name="Note 3 7 3 2" xfId="58111"/>
    <cellStyle name="Note 3 7 3 2 2" xfId="58112"/>
    <cellStyle name="Note 3 7 3 3" xfId="58113"/>
    <cellStyle name="Note 3 7 4" xfId="58114"/>
    <cellStyle name="Note 3 7 4 2" xfId="58115"/>
    <cellStyle name="Note 3 7 4 2 2" xfId="58116"/>
    <cellStyle name="Note 3 7 4 3" xfId="58117"/>
    <cellStyle name="Note 3 7 5" xfId="58118"/>
    <cellStyle name="Note 3 7 5 2" xfId="58119"/>
    <cellStyle name="Note 3 7 6" xfId="58120"/>
    <cellStyle name="Note 3 7 7" xfId="58121"/>
    <cellStyle name="Note 3 7 8" xfId="58122"/>
    <cellStyle name="Note 3 7 9" xfId="58123"/>
    <cellStyle name="Note 3 7_PNF Disclosure Summary 063011" xfId="58124"/>
    <cellStyle name="Note 3 8" xfId="58125"/>
    <cellStyle name="Note 3 8 10" xfId="58126"/>
    <cellStyle name="Note 3 8 11" xfId="58127"/>
    <cellStyle name="Note 3 8 12" xfId="58128"/>
    <cellStyle name="Note 3 8 13" xfId="58129"/>
    <cellStyle name="Note 3 8 14" xfId="58130"/>
    <cellStyle name="Note 3 8 15" xfId="58131"/>
    <cellStyle name="Note 3 8 2" xfId="58132"/>
    <cellStyle name="Note 3 8 2 2" xfId="58133"/>
    <cellStyle name="Note 3 8 2 2 2" xfId="58134"/>
    <cellStyle name="Note 3 8 2 3" xfId="58135"/>
    <cellStyle name="Note 3 8 3" xfId="58136"/>
    <cellStyle name="Note 3 8 3 2" xfId="58137"/>
    <cellStyle name="Note 3 8 3 2 2" xfId="58138"/>
    <cellStyle name="Note 3 8 3 3" xfId="58139"/>
    <cellStyle name="Note 3 8 4" xfId="58140"/>
    <cellStyle name="Note 3 8 4 2" xfId="58141"/>
    <cellStyle name="Note 3 8 5" xfId="58142"/>
    <cellStyle name="Note 3 8 6" xfId="58143"/>
    <cellStyle name="Note 3 8 7" xfId="58144"/>
    <cellStyle name="Note 3 8 8" xfId="58145"/>
    <cellStyle name="Note 3 8 9" xfId="58146"/>
    <cellStyle name="Note 3 8_PNF Disclosure Summary 063011" xfId="58147"/>
    <cellStyle name="Note 3 9" xfId="58148"/>
    <cellStyle name="Note 3 9 2" xfId="58149"/>
    <cellStyle name="Note 3 9 2 2" xfId="58150"/>
    <cellStyle name="Note 3 9 3" xfId="58151"/>
    <cellStyle name="Note 3_PNF Disclosure Summary 063011" xfId="58152"/>
    <cellStyle name="Note 4" xfId="58153"/>
    <cellStyle name="Note 4 10" xfId="58154"/>
    <cellStyle name="Note 4 10 2" xfId="58155"/>
    <cellStyle name="Note 4 10 2 2" xfId="58156"/>
    <cellStyle name="Note 4 10 3" xfId="58157"/>
    <cellStyle name="Note 4 11" xfId="58158"/>
    <cellStyle name="Note 4 11 2" xfId="58159"/>
    <cellStyle name="Note 4 12" xfId="58160"/>
    <cellStyle name="Note 4 13" xfId="58161"/>
    <cellStyle name="Note 4 14" xfId="58162"/>
    <cellStyle name="Note 4 15" xfId="58163"/>
    <cellStyle name="Note 4 16" xfId="58164"/>
    <cellStyle name="Note 4 17" xfId="58165"/>
    <cellStyle name="Note 4 18" xfId="58166"/>
    <cellStyle name="Note 4 19" xfId="58167"/>
    <cellStyle name="Note 4 2" xfId="58168"/>
    <cellStyle name="Note 4 2 10" xfId="58169"/>
    <cellStyle name="Note 4 2 11" xfId="58170"/>
    <cellStyle name="Note 4 2 12" xfId="58171"/>
    <cellStyle name="Note 4 2 13" xfId="58172"/>
    <cellStyle name="Note 4 2 14" xfId="58173"/>
    <cellStyle name="Note 4 2 15" xfId="58174"/>
    <cellStyle name="Note 4 2 16" xfId="58175"/>
    <cellStyle name="Note 4 2 2" xfId="58176"/>
    <cellStyle name="Note 4 2 2 10" xfId="58177"/>
    <cellStyle name="Note 4 2 2 11" xfId="58178"/>
    <cellStyle name="Note 4 2 2 12" xfId="58179"/>
    <cellStyle name="Note 4 2 2 13" xfId="58180"/>
    <cellStyle name="Note 4 2 2 14" xfId="58181"/>
    <cellStyle name="Note 4 2 2 15" xfId="58182"/>
    <cellStyle name="Note 4 2 2 2" xfId="58183"/>
    <cellStyle name="Note 4 2 2 2 2" xfId="58184"/>
    <cellStyle name="Note 4 2 2 2 2 2" xfId="58185"/>
    <cellStyle name="Note 4 2 2 2 3" xfId="58186"/>
    <cellStyle name="Note 4 2 2 3" xfId="58187"/>
    <cellStyle name="Note 4 2 2 3 2" xfId="58188"/>
    <cellStyle name="Note 4 2 2 3 2 2" xfId="58189"/>
    <cellStyle name="Note 4 2 2 3 3" xfId="58190"/>
    <cellStyle name="Note 4 2 2 4" xfId="58191"/>
    <cellStyle name="Note 4 2 2 4 2" xfId="58192"/>
    <cellStyle name="Note 4 2 2 5" xfId="58193"/>
    <cellStyle name="Note 4 2 2 6" xfId="58194"/>
    <cellStyle name="Note 4 2 2 7" xfId="58195"/>
    <cellStyle name="Note 4 2 2 8" xfId="58196"/>
    <cellStyle name="Note 4 2 2 9" xfId="58197"/>
    <cellStyle name="Note 4 2 2_PNF Disclosure Summary 063011" xfId="58198"/>
    <cellStyle name="Note 4 2 3" xfId="58199"/>
    <cellStyle name="Note 4 2 3 2" xfId="58200"/>
    <cellStyle name="Note 4 2 3 2 2" xfId="58201"/>
    <cellStyle name="Note 4 2 3 3" xfId="58202"/>
    <cellStyle name="Note 4 2 4" xfId="58203"/>
    <cellStyle name="Note 4 2 4 2" xfId="58204"/>
    <cellStyle name="Note 4 2 4 2 2" xfId="58205"/>
    <cellStyle name="Note 4 2 4 3" xfId="58206"/>
    <cellStyle name="Note 4 2 5" xfId="58207"/>
    <cellStyle name="Note 4 2 5 2" xfId="58208"/>
    <cellStyle name="Note 4 2 6" xfId="58209"/>
    <cellStyle name="Note 4 2 7" xfId="58210"/>
    <cellStyle name="Note 4 2 8" xfId="58211"/>
    <cellStyle name="Note 4 2 9" xfId="58212"/>
    <cellStyle name="Note 4 2_PNF Disclosure Summary 063011" xfId="58213"/>
    <cellStyle name="Note 4 20" xfId="58214"/>
    <cellStyle name="Note 4 21" xfId="58215"/>
    <cellStyle name="Note 4 22" xfId="58216"/>
    <cellStyle name="Note 4 3" xfId="58217"/>
    <cellStyle name="Note 4 3 10" xfId="58218"/>
    <cellStyle name="Note 4 3 11" xfId="58219"/>
    <cellStyle name="Note 4 3 12" xfId="58220"/>
    <cellStyle name="Note 4 3 13" xfId="58221"/>
    <cellStyle name="Note 4 3 14" xfId="58222"/>
    <cellStyle name="Note 4 3 15" xfId="58223"/>
    <cellStyle name="Note 4 3 16" xfId="58224"/>
    <cellStyle name="Note 4 3 2" xfId="58225"/>
    <cellStyle name="Note 4 3 2 10" xfId="58226"/>
    <cellStyle name="Note 4 3 2 11" xfId="58227"/>
    <cellStyle name="Note 4 3 2 12" xfId="58228"/>
    <cellStyle name="Note 4 3 2 13" xfId="58229"/>
    <cellStyle name="Note 4 3 2 14" xfId="58230"/>
    <cellStyle name="Note 4 3 2 15" xfId="58231"/>
    <cellStyle name="Note 4 3 2 2" xfId="58232"/>
    <cellStyle name="Note 4 3 2 2 2" xfId="58233"/>
    <cellStyle name="Note 4 3 2 2 2 2" xfId="58234"/>
    <cellStyle name="Note 4 3 2 2 3" xfId="58235"/>
    <cellStyle name="Note 4 3 2 3" xfId="58236"/>
    <cellStyle name="Note 4 3 2 3 2" xfId="58237"/>
    <cellStyle name="Note 4 3 2 3 2 2" xfId="58238"/>
    <cellStyle name="Note 4 3 2 3 3" xfId="58239"/>
    <cellStyle name="Note 4 3 2 4" xfId="58240"/>
    <cellStyle name="Note 4 3 2 4 2" xfId="58241"/>
    <cellStyle name="Note 4 3 2 5" xfId="58242"/>
    <cellStyle name="Note 4 3 2 6" xfId="58243"/>
    <cellStyle name="Note 4 3 2 7" xfId="58244"/>
    <cellStyle name="Note 4 3 2 8" xfId="58245"/>
    <cellStyle name="Note 4 3 2 9" xfId="58246"/>
    <cellStyle name="Note 4 3 2_PNF Disclosure Summary 063011" xfId="58247"/>
    <cellStyle name="Note 4 3 3" xfId="58248"/>
    <cellStyle name="Note 4 3 3 2" xfId="58249"/>
    <cellStyle name="Note 4 3 3 2 2" xfId="58250"/>
    <cellStyle name="Note 4 3 3 3" xfId="58251"/>
    <cellStyle name="Note 4 3 4" xfId="58252"/>
    <cellStyle name="Note 4 3 4 2" xfId="58253"/>
    <cellStyle name="Note 4 3 4 2 2" xfId="58254"/>
    <cellStyle name="Note 4 3 4 3" xfId="58255"/>
    <cellStyle name="Note 4 3 5" xfId="58256"/>
    <cellStyle name="Note 4 3 5 2" xfId="58257"/>
    <cellStyle name="Note 4 3 6" xfId="58258"/>
    <cellStyle name="Note 4 3 7" xfId="58259"/>
    <cellStyle name="Note 4 3 8" xfId="58260"/>
    <cellStyle name="Note 4 3 9" xfId="58261"/>
    <cellStyle name="Note 4 3_PNF Disclosure Summary 063011" xfId="58262"/>
    <cellStyle name="Note 4 4" xfId="58263"/>
    <cellStyle name="Note 4 4 10" xfId="58264"/>
    <cellStyle name="Note 4 4 11" xfId="58265"/>
    <cellStyle name="Note 4 4 12" xfId="58266"/>
    <cellStyle name="Note 4 4 13" xfId="58267"/>
    <cellStyle name="Note 4 4 14" xfId="58268"/>
    <cellStyle name="Note 4 4 15" xfId="58269"/>
    <cellStyle name="Note 4 4 16" xfId="58270"/>
    <cellStyle name="Note 4 4 2" xfId="58271"/>
    <cellStyle name="Note 4 4 2 10" xfId="58272"/>
    <cellStyle name="Note 4 4 2 11" xfId="58273"/>
    <cellStyle name="Note 4 4 2 12" xfId="58274"/>
    <cellStyle name="Note 4 4 2 13" xfId="58275"/>
    <cellStyle name="Note 4 4 2 14" xfId="58276"/>
    <cellStyle name="Note 4 4 2 15" xfId="58277"/>
    <cellStyle name="Note 4 4 2 2" xfId="58278"/>
    <cellStyle name="Note 4 4 2 2 2" xfId="58279"/>
    <cellStyle name="Note 4 4 2 2 2 2" xfId="58280"/>
    <cellStyle name="Note 4 4 2 2 3" xfId="58281"/>
    <cellStyle name="Note 4 4 2 3" xfId="58282"/>
    <cellStyle name="Note 4 4 2 3 2" xfId="58283"/>
    <cellStyle name="Note 4 4 2 3 2 2" xfId="58284"/>
    <cellStyle name="Note 4 4 2 3 3" xfId="58285"/>
    <cellStyle name="Note 4 4 2 4" xfId="58286"/>
    <cellStyle name="Note 4 4 2 4 2" xfId="58287"/>
    <cellStyle name="Note 4 4 2 5" xfId="58288"/>
    <cellStyle name="Note 4 4 2 6" xfId="58289"/>
    <cellStyle name="Note 4 4 2 7" xfId="58290"/>
    <cellStyle name="Note 4 4 2 8" xfId="58291"/>
    <cellStyle name="Note 4 4 2 9" xfId="58292"/>
    <cellStyle name="Note 4 4 2_PNF Disclosure Summary 063011" xfId="58293"/>
    <cellStyle name="Note 4 4 3" xfId="58294"/>
    <cellStyle name="Note 4 4 3 2" xfId="58295"/>
    <cellStyle name="Note 4 4 3 2 2" xfId="58296"/>
    <cellStyle name="Note 4 4 3 3" xfId="58297"/>
    <cellStyle name="Note 4 4 4" xfId="58298"/>
    <cellStyle name="Note 4 4 4 2" xfId="58299"/>
    <cellStyle name="Note 4 4 4 2 2" xfId="58300"/>
    <cellStyle name="Note 4 4 4 3" xfId="58301"/>
    <cellStyle name="Note 4 4 5" xfId="58302"/>
    <cellStyle name="Note 4 4 5 2" xfId="58303"/>
    <cellStyle name="Note 4 4 6" xfId="58304"/>
    <cellStyle name="Note 4 4 7" xfId="58305"/>
    <cellStyle name="Note 4 4 8" xfId="58306"/>
    <cellStyle name="Note 4 4 9" xfId="58307"/>
    <cellStyle name="Note 4 4_PNF Disclosure Summary 063011" xfId="58308"/>
    <cellStyle name="Note 4 5" xfId="58309"/>
    <cellStyle name="Note 4 5 10" xfId="58310"/>
    <cellStyle name="Note 4 5 11" xfId="58311"/>
    <cellStyle name="Note 4 5 12" xfId="58312"/>
    <cellStyle name="Note 4 5 13" xfId="58313"/>
    <cellStyle name="Note 4 5 14" xfId="58314"/>
    <cellStyle name="Note 4 5 15" xfId="58315"/>
    <cellStyle name="Note 4 5 16" xfId="58316"/>
    <cellStyle name="Note 4 5 2" xfId="58317"/>
    <cellStyle name="Note 4 5 2 10" xfId="58318"/>
    <cellStyle name="Note 4 5 2 11" xfId="58319"/>
    <cellStyle name="Note 4 5 2 12" xfId="58320"/>
    <cellStyle name="Note 4 5 2 13" xfId="58321"/>
    <cellStyle name="Note 4 5 2 14" xfId="58322"/>
    <cellStyle name="Note 4 5 2 15" xfId="58323"/>
    <cellStyle name="Note 4 5 2 2" xfId="58324"/>
    <cellStyle name="Note 4 5 2 2 2" xfId="58325"/>
    <cellStyle name="Note 4 5 2 2 2 2" xfId="58326"/>
    <cellStyle name="Note 4 5 2 2 3" xfId="58327"/>
    <cellStyle name="Note 4 5 2 3" xfId="58328"/>
    <cellStyle name="Note 4 5 2 3 2" xfId="58329"/>
    <cellStyle name="Note 4 5 2 3 2 2" xfId="58330"/>
    <cellStyle name="Note 4 5 2 3 3" xfId="58331"/>
    <cellStyle name="Note 4 5 2 4" xfId="58332"/>
    <cellStyle name="Note 4 5 2 4 2" xfId="58333"/>
    <cellStyle name="Note 4 5 2 5" xfId="58334"/>
    <cellStyle name="Note 4 5 2 6" xfId="58335"/>
    <cellStyle name="Note 4 5 2 7" xfId="58336"/>
    <cellStyle name="Note 4 5 2 8" xfId="58337"/>
    <cellStyle name="Note 4 5 2 9" xfId="58338"/>
    <cellStyle name="Note 4 5 2_PNF Disclosure Summary 063011" xfId="58339"/>
    <cellStyle name="Note 4 5 3" xfId="58340"/>
    <cellStyle name="Note 4 5 3 2" xfId="58341"/>
    <cellStyle name="Note 4 5 3 2 2" xfId="58342"/>
    <cellStyle name="Note 4 5 3 3" xfId="58343"/>
    <cellStyle name="Note 4 5 4" xfId="58344"/>
    <cellStyle name="Note 4 5 4 2" xfId="58345"/>
    <cellStyle name="Note 4 5 4 2 2" xfId="58346"/>
    <cellStyle name="Note 4 5 4 3" xfId="58347"/>
    <cellStyle name="Note 4 5 5" xfId="58348"/>
    <cellStyle name="Note 4 5 5 2" xfId="58349"/>
    <cellStyle name="Note 4 5 6" xfId="58350"/>
    <cellStyle name="Note 4 5 7" xfId="58351"/>
    <cellStyle name="Note 4 5 8" xfId="58352"/>
    <cellStyle name="Note 4 5 9" xfId="58353"/>
    <cellStyle name="Note 4 5_PNF Disclosure Summary 063011" xfId="58354"/>
    <cellStyle name="Note 4 6" xfId="58355"/>
    <cellStyle name="Note 4 6 10" xfId="58356"/>
    <cellStyle name="Note 4 6 11" xfId="58357"/>
    <cellStyle name="Note 4 6 12" xfId="58358"/>
    <cellStyle name="Note 4 6 13" xfId="58359"/>
    <cellStyle name="Note 4 6 14" xfId="58360"/>
    <cellStyle name="Note 4 6 15" xfId="58361"/>
    <cellStyle name="Note 4 6 16" xfId="58362"/>
    <cellStyle name="Note 4 6 2" xfId="58363"/>
    <cellStyle name="Note 4 6 2 10" xfId="58364"/>
    <cellStyle name="Note 4 6 2 11" xfId="58365"/>
    <cellStyle name="Note 4 6 2 12" xfId="58366"/>
    <cellStyle name="Note 4 6 2 13" xfId="58367"/>
    <cellStyle name="Note 4 6 2 14" xfId="58368"/>
    <cellStyle name="Note 4 6 2 15" xfId="58369"/>
    <cellStyle name="Note 4 6 2 2" xfId="58370"/>
    <cellStyle name="Note 4 6 2 2 2" xfId="58371"/>
    <cellStyle name="Note 4 6 2 2 2 2" xfId="58372"/>
    <cellStyle name="Note 4 6 2 2 3" xfId="58373"/>
    <cellStyle name="Note 4 6 2 3" xfId="58374"/>
    <cellStyle name="Note 4 6 2 3 2" xfId="58375"/>
    <cellStyle name="Note 4 6 2 3 2 2" xfId="58376"/>
    <cellStyle name="Note 4 6 2 3 3" xfId="58377"/>
    <cellStyle name="Note 4 6 2 4" xfId="58378"/>
    <cellStyle name="Note 4 6 2 4 2" xfId="58379"/>
    <cellStyle name="Note 4 6 2 5" xfId="58380"/>
    <cellStyle name="Note 4 6 2 6" xfId="58381"/>
    <cellStyle name="Note 4 6 2 7" xfId="58382"/>
    <cellStyle name="Note 4 6 2 8" xfId="58383"/>
    <cellStyle name="Note 4 6 2 9" xfId="58384"/>
    <cellStyle name="Note 4 6 2_PNF Disclosure Summary 063011" xfId="58385"/>
    <cellStyle name="Note 4 6 3" xfId="58386"/>
    <cellStyle name="Note 4 6 3 2" xfId="58387"/>
    <cellStyle name="Note 4 6 3 2 2" xfId="58388"/>
    <cellStyle name="Note 4 6 3 3" xfId="58389"/>
    <cellStyle name="Note 4 6 4" xfId="58390"/>
    <cellStyle name="Note 4 6 4 2" xfId="58391"/>
    <cellStyle name="Note 4 6 4 2 2" xfId="58392"/>
    <cellStyle name="Note 4 6 4 3" xfId="58393"/>
    <cellStyle name="Note 4 6 5" xfId="58394"/>
    <cellStyle name="Note 4 6 5 2" xfId="58395"/>
    <cellStyle name="Note 4 6 6" xfId="58396"/>
    <cellStyle name="Note 4 6 7" xfId="58397"/>
    <cellStyle name="Note 4 6 8" xfId="58398"/>
    <cellStyle name="Note 4 6 9" xfId="58399"/>
    <cellStyle name="Note 4 6_PNF Disclosure Summary 063011" xfId="58400"/>
    <cellStyle name="Note 4 7" xfId="58401"/>
    <cellStyle name="Note 4 7 10" xfId="58402"/>
    <cellStyle name="Note 4 7 11" xfId="58403"/>
    <cellStyle name="Note 4 7 12" xfId="58404"/>
    <cellStyle name="Note 4 7 13" xfId="58405"/>
    <cellStyle name="Note 4 7 14" xfId="58406"/>
    <cellStyle name="Note 4 7 15" xfId="58407"/>
    <cellStyle name="Note 4 7 16" xfId="58408"/>
    <cellStyle name="Note 4 7 2" xfId="58409"/>
    <cellStyle name="Note 4 7 2 10" xfId="58410"/>
    <cellStyle name="Note 4 7 2 11" xfId="58411"/>
    <cellStyle name="Note 4 7 2 12" xfId="58412"/>
    <cellStyle name="Note 4 7 2 13" xfId="58413"/>
    <cellStyle name="Note 4 7 2 14" xfId="58414"/>
    <cellStyle name="Note 4 7 2 15" xfId="58415"/>
    <cellStyle name="Note 4 7 2 2" xfId="58416"/>
    <cellStyle name="Note 4 7 2 2 2" xfId="58417"/>
    <cellStyle name="Note 4 7 2 2 2 2" xfId="58418"/>
    <cellStyle name="Note 4 7 2 2 3" xfId="58419"/>
    <cellStyle name="Note 4 7 2 3" xfId="58420"/>
    <cellStyle name="Note 4 7 2 3 2" xfId="58421"/>
    <cellStyle name="Note 4 7 2 3 2 2" xfId="58422"/>
    <cellStyle name="Note 4 7 2 3 3" xfId="58423"/>
    <cellStyle name="Note 4 7 2 4" xfId="58424"/>
    <cellStyle name="Note 4 7 2 4 2" xfId="58425"/>
    <cellStyle name="Note 4 7 2 5" xfId="58426"/>
    <cellStyle name="Note 4 7 2 6" xfId="58427"/>
    <cellStyle name="Note 4 7 2 7" xfId="58428"/>
    <cellStyle name="Note 4 7 2 8" xfId="58429"/>
    <cellStyle name="Note 4 7 2 9" xfId="58430"/>
    <cellStyle name="Note 4 7 2_PNF Disclosure Summary 063011" xfId="58431"/>
    <cellStyle name="Note 4 7 3" xfId="58432"/>
    <cellStyle name="Note 4 7 3 2" xfId="58433"/>
    <cellStyle name="Note 4 7 3 2 2" xfId="58434"/>
    <cellStyle name="Note 4 7 3 3" xfId="58435"/>
    <cellStyle name="Note 4 7 4" xfId="58436"/>
    <cellStyle name="Note 4 7 4 2" xfId="58437"/>
    <cellStyle name="Note 4 7 4 2 2" xfId="58438"/>
    <cellStyle name="Note 4 7 4 3" xfId="58439"/>
    <cellStyle name="Note 4 7 5" xfId="58440"/>
    <cellStyle name="Note 4 7 5 2" xfId="58441"/>
    <cellStyle name="Note 4 7 6" xfId="58442"/>
    <cellStyle name="Note 4 7 7" xfId="58443"/>
    <cellStyle name="Note 4 7 8" xfId="58444"/>
    <cellStyle name="Note 4 7 9" xfId="58445"/>
    <cellStyle name="Note 4 7_PNF Disclosure Summary 063011" xfId="58446"/>
    <cellStyle name="Note 4 8" xfId="58447"/>
    <cellStyle name="Note 4 8 10" xfId="58448"/>
    <cellStyle name="Note 4 8 11" xfId="58449"/>
    <cellStyle name="Note 4 8 12" xfId="58450"/>
    <cellStyle name="Note 4 8 13" xfId="58451"/>
    <cellStyle name="Note 4 8 14" xfId="58452"/>
    <cellStyle name="Note 4 8 15" xfId="58453"/>
    <cellStyle name="Note 4 8 2" xfId="58454"/>
    <cellStyle name="Note 4 8 2 2" xfId="58455"/>
    <cellStyle name="Note 4 8 2 2 2" xfId="58456"/>
    <cellStyle name="Note 4 8 2 3" xfId="58457"/>
    <cellStyle name="Note 4 8 3" xfId="58458"/>
    <cellStyle name="Note 4 8 3 2" xfId="58459"/>
    <cellStyle name="Note 4 8 3 2 2" xfId="58460"/>
    <cellStyle name="Note 4 8 3 3" xfId="58461"/>
    <cellStyle name="Note 4 8 4" xfId="58462"/>
    <cellStyle name="Note 4 8 4 2" xfId="58463"/>
    <cellStyle name="Note 4 8 5" xfId="58464"/>
    <cellStyle name="Note 4 8 6" xfId="58465"/>
    <cellStyle name="Note 4 8 7" xfId="58466"/>
    <cellStyle name="Note 4 8 8" xfId="58467"/>
    <cellStyle name="Note 4 8 9" xfId="58468"/>
    <cellStyle name="Note 4 8_PNF Disclosure Summary 063011" xfId="58469"/>
    <cellStyle name="Note 4 9" xfId="58470"/>
    <cellStyle name="Note 4 9 2" xfId="58471"/>
    <cellStyle name="Note 4 9 2 2" xfId="58472"/>
    <cellStyle name="Note 4 9 3" xfId="58473"/>
    <cellStyle name="Note 4_PNF Disclosure Summary 063011" xfId="58474"/>
    <cellStyle name="Note 5" xfId="58475"/>
    <cellStyle name="Note 5 10" xfId="58476"/>
    <cellStyle name="Note 5 10 2" xfId="58477"/>
    <cellStyle name="Note 5 10 2 2" xfId="58478"/>
    <cellStyle name="Note 5 10 3" xfId="58479"/>
    <cellStyle name="Note 5 11" xfId="58480"/>
    <cellStyle name="Note 5 11 2" xfId="58481"/>
    <cellStyle name="Note 5 12" xfId="58482"/>
    <cellStyle name="Note 5 13" xfId="58483"/>
    <cellStyle name="Note 5 14" xfId="58484"/>
    <cellStyle name="Note 5 15" xfId="58485"/>
    <cellStyle name="Note 5 16" xfId="58486"/>
    <cellStyle name="Note 5 17" xfId="58487"/>
    <cellStyle name="Note 5 18" xfId="58488"/>
    <cellStyle name="Note 5 19" xfId="58489"/>
    <cellStyle name="Note 5 2" xfId="58490"/>
    <cellStyle name="Note 5 2 10" xfId="58491"/>
    <cellStyle name="Note 5 2 11" xfId="58492"/>
    <cellStyle name="Note 5 2 12" xfId="58493"/>
    <cellStyle name="Note 5 2 13" xfId="58494"/>
    <cellStyle name="Note 5 2 14" xfId="58495"/>
    <cellStyle name="Note 5 2 15" xfId="58496"/>
    <cellStyle name="Note 5 2 16" xfId="58497"/>
    <cellStyle name="Note 5 2 2" xfId="58498"/>
    <cellStyle name="Note 5 2 2 10" xfId="58499"/>
    <cellStyle name="Note 5 2 2 11" xfId="58500"/>
    <cellStyle name="Note 5 2 2 12" xfId="58501"/>
    <cellStyle name="Note 5 2 2 13" xfId="58502"/>
    <cellStyle name="Note 5 2 2 14" xfId="58503"/>
    <cellStyle name="Note 5 2 2 15" xfId="58504"/>
    <cellStyle name="Note 5 2 2 2" xfId="58505"/>
    <cellStyle name="Note 5 2 2 2 2" xfId="58506"/>
    <cellStyle name="Note 5 2 2 2 2 2" xfId="58507"/>
    <cellStyle name="Note 5 2 2 2 3" xfId="58508"/>
    <cellStyle name="Note 5 2 2 3" xfId="58509"/>
    <cellStyle name="Note 5 2 2 3 2" xfId="58510"/>
    <cellStyle name="Note 5 2 2 3 2 2" xfId="58511"/>
    <cellStyle name="Note 5 2 2 3 3" xfId="58512"/>
    <cellStyle name="Note 5 2 2 4" xfId="58513"/>
    <cellStyle name="Note 5 2 2 4 2" xfId="58514"/>
    <cellStyle name="Note 5 2 2 5" xfId="58515"/>
    <cellStyle name="Note 5 2 2 6" xfId="58516"/>
    <cellStyle name="Note 5 2 2 7" xfId="58517"/>
    <cellStyle name="Note 5 2 2 8" xfId="58518"/>
    <cellStyle name="Note 5 2 2 9" xfId="58519"/>
    <cellStyle name="Note 5 2 2_PNF Disclosure Summary 063011" xfId="58520"/>
    <cellStyle name="Note 5 2 3" xfId="58521"/>
    <cellStyle name="Note 5 2 3 2" xfId="58522"/>
    <cellStyle name="Note 5 2 3 2 2" xfId="58523"/>
    <cellStyle name="Note 5 2 3 3" xfId="58524"/>
    <cellStyle name="Note 5 2 4" xfId="58525"/>
    <cellStyle name="Note 5 2 4 2" xfId="58526"/>
    <cellStyle name="Note 5 2 4 2 2" xfId="58527"/>
    <cellStyle name="Note 5 2 4 3" xfId="58528"/>
    <cellStyle name="Note 5 2 5" xfId="58529"/>
    <cellStyle name="Note 5 2 5 2" xfId="58530"/>
    <cellStyle name="Note 5 2 6" xfId="58531"/>
    <cellStyle name="Note 5 2 7" xfId="58532"/>
    <cellStyle name="Note 5 2 8" xfId="58533"/>
    <cellStyle name="Note 5 2 9" xfId="58534"/>
    <cellStyle name="Note 5 2_PNF Disclosure Summary 063011" xfId="58535"/>
    <cellStyle name="Note 5 20" xfId="58536"/>
    <cellStyle name="Note 5 21" xfId="58537"/>
    <cellStyle name="Note 5 22" xfId="58538"/>
    <cellStyle name="Note 5 3" xfId="58539"/>
    <cellStyle name="Note 5 3 10" xfId="58540"/>
    <cellStyle name="Note 5 3 11" xfId="58541"/>
    <cellStyle name="Note 5 3 12" xfId="58542"/>
    <cellStyle name="Note 5 3 13" xfId="58543"/>
    <cellStyle name="Note 5 3 14" xfId="58544"/>
    <cellStyle name="Note 5 3 15" xfId="58545"/>
    <cellStyle name="Note 5 3 16" xfId="58546"/>
    <cellStyle name="Note 5 3 2" xfId="58547"/>
    <cellStyle name="Note 5 3 2 10" xfId="58548"/>
    <cellStyle name="Note 5 3 2 11" xfId="58549"/>
    <cellStyle name="Note 5 3 2 12" xfId="58550"/>
    <cellStyle name="Note 5 3 2 13" xfId="58551"/>
    <cellStyle name="Note 5 3 2 14" xfId="58552"/>
    <cellStyle name="Note 5 3 2 15" xfId="58553"/>
    <cellStyle name="Note 5 3 2 2" xfId="58554"/>
    <cellStyle name="Note 5 3 2 2 2" xfId="58555"/>
    <cellStyle name="Note 5 3 2 2 2 2" xfId="58556"/>
    <cellStyle name="Note 5 3 2 2 3" xfId="58557"/>
    <cellStyle name="Note 5 3 2 3" xfId="58558"/>
    <cellStyle name="Note 5 3 2 3 2" xfId="58559"/>
    <cellStyle name="Note 5 3 2 3 2 2" xfId="58560"/>
    <cellStyle name="Note 5 3 2 3 3" xfId="58561"/>
    <cellStyle name="Note 5 3 2 4" xfId="58562"/>
    <cellStyle name="Note 5 3 2 4 2" xfId="58563"/>
    <cellStyle name="Note 5 3 2 5" xfId="58564"/>
    <cellStyle name="Note 5 3 2 6" xfId="58565"/>
    <cellStyle name="Note 5 3 2 7" xfId="58566"/>
    <cellStyle name="Note 5 3 2 8" xfId="58567"/>
    <cellStyle name="Note 5 3 2 9" xfId="58568"/>
    <cellStyle name="Note 5 3 2_PNF Disclosure Summary 063011" xfId="58569"/>
    <cellStyle name="Note 5 3 3" xfId="58570"/>
    <cellStyle name="Note 5 3 3 2" xfId="58571"/>
    <cellStyle name="Note 5 3 3 2 2" xfId="58572"/>
    <cellStyle name="Note 5 3 3 3" xfId="58573"/>
    <cellStyle name="Note 5 3 4" xfId="58574"/>
    <cellStyle name="Note 5 3 4 2" xfId="58575"/>
    <cellStyle name="Note 5 3 4 2 2" xfId="58576"/>
    <cellStyle name="Note 5 3 4 3" xfId="58577"/>
    <cellStyle name="Note 5 3 5" xfId="58578"/>
    <cellStyle name="Note 5 3 5 2" xfId="58579"/>
    <cellStyle name="Note 5 3 6" xfId="58580"/>
    <cellStyle name="Note 5 3 7" xfId="58581"/>
    <cellStyle name="Note 5 3 8" xfId="58582"/>
    <cellStyle name="Note 5 3 9" xfId="58583"/>
    <cellStyle name="Note 5 3_PNF Disclosure Summary 063011" xfId="58584"/>
    <cellStyle name="Note 5 4" xfId="58585"/>
    <cellStyle name="Note 5 4 10" xfId="58586"/>
    <cellStyle name="Note 5 4 11" xfId="58587"/>
    <cellStyle name="Note 5 4 12" xfId="58588"/>
    <cellStyle name="Note 5 4 13" xfId="58589"/>
    <cellStyle name="Note 5 4 14" xfId="58590"/>
    <cellStyle name="Note 5 4 15" xfId="58591"/>
    <cellStyle name="Note 5 4 16" xfId="58592"/>
    <cellStyle name="Note 5 4 2" xfId="58593"/>
    <cellStyle name="Note 5 4 2 10" xfId="58594"/>
    <cellStyle name="Note 5 4 2 11" xfId="58595"/>
    <cellStyle name="Note 5 4 2 12" xfId="58596"/>
    <cellStyle name="Note 5 4 2 13" xfId="58597"/>
    <cellStyle name="Note 5 4 2 14" xfId="58598"/>
    <cellStyle name="Note 5 4 2 15" xfId="58599"/>
    <cellStyle name="Note 5 4 2 2" xfId="58600"/>
    <cellStyle name="Note 5 4 2 2 2" xfId="58601"/>
    <cellStyle name="Note 5 4 2 2 2 2" xfId="58602"/>
    <cellStyle name="Note 5 4 2 2 3" xfId="58603"/>
    <cellStyle name="Note 5 4 2 3" xfId="58604"/>
    <cellStyle name="Note 5 4 2 3 2" xfId="58605"/>
    <cellStyle name="Note 5 4 2 3 2 2" xfId="58606"/>
    <cellStyle name="Note 5 4 2 3 3" xfId="58607"/>
    <cellStyle name="Note 5 4 2 4" xfId="58608"/>
    <cellStyle name="Note 5 4 2 4 2" xfId="58609"/>
    <cellStyle name="Note 5 4 2 5" xfId="58610"/>
    <cellStyle name="Note 5 4 2 6" xfId="58611"/>
    <cellStyle name="Note 5 4 2 7" xfId="58612"/>
    <cellStyle name="Note 5 4 2 8" xfId="58613"/>
    <cellStyle name="Note 5 4 2 9" xfId="58614"/>
    <cellStyle name="Note 5 4 2_PNF Disclosure Summary 063011" xfId="58615"/>
    <cellStyle name="Note 5 4 3" xfId="58616"/>
    <cellStyle name="Note 5 4 3 2" xfId="58617"/>
    <cellStyle name="Note 5 4 3 2 2" xfId="58618"/>
    <cellStyle name="Note 5 4 3 3" xfId="58619"/>
    <cellStyle name="Note 5 4 4" xfId="58620"/>
    <cellStyle name="Note 5 4 4 2" xfId="58621"/>
    <cellStyle name="Note 5 4 4 2 2" xfId="58622"/>
    <cellStyle name="Note 5 4 4 3" xfId="58623"/>
    <cellStyle name="Note 5 4 5" xfId="58624"/>
    <cellStyle name="Note 5 4 5 2" xfId="58625"/>
    <cellStyle name="Note 5 4 6" xfId="58626"/>
    <cellStyle name="Note 5 4 7" xfId="58627"/>
    <cellStyle name="Note 5 4 8" xfId="58628"/>
    <cellStyle name="Note 5 4 9" xfId="58629"/>
    <cellStyle name="Note 5 4_PNF Disclosure Summary 063011" xfId="58630"/>
    <cellStyle name="Note 5 5" xfId="58631"/>
    <cellStyle name="Note 5 5 10" xfId="58632"/>
    <cellStyle name="Note 5 5 11" xfId="58633"/>
    <cellStyle name="Note 5 5 12" xfId="58634"/>
    <cellStyle name="Note 5 5 13" xfId="58635"/>
    <cellStyle name="Note 5 5 14" xfId="58636"/>
    <cellStyle name="Note 5 5 15" xfId="58637"/>
    <cellStyle name="Note 5 5 16" xfId="58638"/>
    <cellStyle name="Note 5 5 2" xfId="58639"/>
    <cellStyle name="Note 5 5 2 10" xfId="58640"/>
    <cellStyle name="Note 5 5 2 11" xfId="58641"/>
    <cellStyle name="Note 5 5 2 12" xfId="58642"/>
    <cellStyle name="Note 5 5 2 13" xfId="58643"/>
    <cellStyle name="Note 5 5 2 14" xfId="58644"/>
    <cellStyle name="Note 5 5 2 15" xfId="58645"/>
    <cellStyle name="Note 5 5 2 2" xfId="58646"/>
    <cellStyle name="Note 5 5 2 2 2" xfId="58647"/>
    <cellStyle name="Note 5 5 2 2 2 2" xfId="58648"/>
    <cellStyle name="Note 5 5 2 2 3" xfId="58649"/>
    <cellStyle name="Note 5 5 2 3" xfId="58650"/>
    <cellStyle name="Note 5 5 2 3 2" xfId="58651"/>
    <cellStyle name="Note 5 5 2 3 2 2" xfId="58652"/>
    <cellStyle name="Note 5 5 2 3 3" xfId="58653"/>
    <cellStyle name="Note 5 5 2 4" xfId="58654"/>
    <cellStyle name="Note 5 5 2 4 2" xfId="58655"/>
    <cellStyle name="Note 5 5 2 5" xfId="58656"/>
    <cellStyle name="Note 5 5 2 6" xfId="58657"/>
    <cellStyle name="Note 5 5 2 7" xfId="58658"/>
    <cellStyle name="Note 5 5 2 8" xfId="58659"/>
    <cellStyle name="Note 5 5 2 9" xfId="58660"/>
    <cellStyle name="Note 5 5 2_PNF Disclosure Summary 063011" xfId="58661"/>
    <cellStyle name="Note 5 5 3" xfId="58662"/>
    <cellStyle name="Note 5 5 3 2" xfId="58663"/>
    <cellStyle name="Note 5 5 3 2 2" xfId="58664"/>
    <cellStyle name="Note 5 5 3 3" xfId="58665"/>
    <cellStyle name="Note 5 5 4" xfId="58666"/>
    <cellStyle name="Note 5 5 4 2" xfId="58667"/>
    <cellStyle name="Note 5 5 4 2 2" xfId="58668"/>
    <cellStyle name="Note 5 5 4 3" xfId="58669"/>
    <cellStyle name="Note 5 5 5" xfId="58670"/>
    <cellStyle name="Note 5 5 5 2" xfId="58671"/>
    <cellStyle name="Note 5 5 6" xfId="58672"/>
    <cellStyle name="Note 5 5 7" xfId="58673"/>
    <cellStyle name="Note 5 5 8" xfId="58674"/>
    <cellStyle name="Note 5 5 9" xfId="58675"/>
    <cellStyle name="Note 5 5_PNF Disclosure Summary 063011" xfId="58676"/>
    <cellStyle name="Note 5 6" xfId="58677"/>
    <cellStyle name="Note 5 6 10" xfId="58678"/>
    <cellStyle name="Note 5 6 11" xfId="58679"/>
    <cellStyle name="Note 5 6 12" xfId="58680"/>
    <cellStyle name="Note 5 6 13" xfId="58681"/>
    <cellStyle name="Note 5 6 14" xfId="58682"/>
    <cellStyle name="Note 5 6 15" xfId="58683"/>
    <cellStyle name="Note 5 6 16" xfId="58684"/>
    <cellStyle name="Note 5 6 2" xfId="58685"/>
    <cellStyle name="Note 5 6 2 10" xfId="58686"/>
    <cellStyle name="Note 5 6 2 11" xfId="58687"/>
    <cellStyle name="Note 5 6 2 12" xfId="58688"/>
    <cellStyle name="Note 5 6 2 13" xfId="58689"/>
    <cellStyle name="Note 5 6 2 14" xfId="58690"/>
    <cellStyle name="Note 5 6 2 15" xfId="58691"/>
    <cellStyle name="Note 5 6 2 2" xfId="58692"/>
    <cellStyle name="Note 5 6 2 2 2" xfId="58693"/>
    <cellStyle name="Note 5 6 2 2 2 2" xfId="58694"/>
    <cellStyle name="Note 5 6 2 2 3" xfId="58695"/>
    <cellStyle name="Note 5 6 2 3" xfId="58696"/>
    <cellStyle name="Note 5 6 2 3 2" xfId="58697"/>
    <cellStyle name="Note 5 6 2 3 2 2" xfId="58698"/>
    <cellStyle name="Note 5 6 2 3 3" xfId="58699"/>
    <cellStyle name="Note 5 6 2 4" xfId="58700"/>
    <cellStyle name="Note 5 6 2 4 2" xfId="58701"/>
    <cellStyle name="Note 5 6 2 5" xfId="58702"/>
    <cellStyle name="Note 5 6 2 6" xfId="58703"/>
    <cellStyle name="Note 5 6 2 7" xfId="58704"/>
    <cellStyle name="Note 5 6 2 8" xfId="58705"/>
    <cellStyle name="Note 5 6 2 9" xfId="58706"/>
    <cellStyle name="Note 5 6 2_PNF Disclosure Summary 063011" xfId="58707"/>
    <cellStyle name="Note 5 6 3" xfId="58708"/>
    <cellStyle name="Note 5 6 3 2" xfId="58709"/>
    <cellStyle name="Note 5 6 3 2 2" xfId="58710"/>
    <cellStyle name="Note 5 6 3 3" xfId="58711"/>
    <cellStyle name="Note 5 6 4" xfId="58712"/>
    <cellStyle name="Note 5 6 4 2" xfId="58713"/>
    <cellStyle name="Note 5 6 4 2 2" xfId="58714"/>
    <cellStyle name="Note 5 6 4 3" xfId="58715"/>
    <cellStyle name="Note 5 6 5" xfId="58716"/>
    <cellStyle name="Note 5 6 5 2" xfId="58717"/>
    <cellStyle name="Note 5 6 6" xfId="58718"/>
    <cellStyle name="Note 5 6 7" xfId="58719"/>
    <cellStyle name="Note 5 6 8" xfId="58720"/>
    <cellStyle name="Note 5 6 9" xfId="58721"/>
    <cellStyle name="Note 5 6_PNF Disclosure Summary 063011" xfId="58722"/>
    <cellStyle name="Note 5 7" xfId="58723"/>
    <cellStyle name="Note 5 7 10" xfId="58724"/>
    <cellStyle name="Note 5 7 11" xfId="58725"/>
    <cellStyle name="Note 5 7 12" xfId="58726"/>
    <cellStyle name="Note 5 7 13" xfId="58727"/>
    <cellStyle name="Note 5 7 14" xfId="58728"/>
    <cellStyle name="Note 5 7 15" xfId="58729"/>
    <cellStyle name="Note 5 7 16" xfId="58730"/>
    <cellStyle name="Note 5 7 2" xfId="58731"/>
    <cellStyle name="Note 5 7 2 10" xfId="58732"/>
    <cellStyle name="Note 5 7 2 11" xfId="58733"/>
    <cellStyle name="Note 5 7 2 12" xfId="58734"/>
    <cellStyle name="Note 5 7 2 13" xfId="58735"/>
    <cellStyle name="Note 5 7 2 14" xfId="58736"/>
    <cellStyle name="Note 5 7 2 15" xfId="58737"/>
    <cellStyle name="Note 5 7 2 2" xfId="58738"/>
    <cellStyle name="Note 5 7 2 2 2" xfId="58739"/>
    <cellStyle name="Note 5 7 2 2 2 2" xfId="58740"/>
    <cellStyle name="Note 5 7 2 2 3" xfId="58741"/>
    <cellStyle name="Note 5 7 2 3" xfId="58742"/>
    <cellStyle name="Note 5 7 2 3 2" xfId="58743"/>
    <cellStyle name="Note 5 7 2 3 2 2" xfId="58744"/>
    <cellStyle name="Note 5 7 2 3 3" xfId="58745"/>
    <cellStyle name="Note 5 7 2 4" xfId="58746"/>
    <cellStyle name="Note 5 7 2 4 2" xfId="58747"/>
    <cellStyle name="Note 5 7 2 5" xfId="58748"/>
    <cellStyle name="Note 5 7 2 6" xfId="58749"/>
    <cellStyle name="Note 5 7 2 7" xfId="58750"/>
    <cellStyle name="Note 5 7 2 8" xfId="58751"/>
    <cellStyle name="Note 5 7 2 9" xfId="58752"/>
    <cellStyle name="Note 5 7 2_PNF Disclosure Summary 063011" xfId="58753"/>
    <cellStyle name="Note 5 7 3" xfId="58754"/>
    <cellStyle name="Note 5 7 3 2" xfId="58755"/>
    <cellStyle name="Note 5 7 3 2 2" xfId="58756"/>
    <cellStyle name="Note 5 7 3 3" xfId="58757"/>
    <cellStyle name="Note 5 7 4" xfId="58758"/>
    <cellStyle name="Note 5 7 4 2" xfId="58759"/>
    <cellStyle name="Note 5 7 4 2 2" xfId="58760"/>
    <cellStyle name="Note 5 7 4 3" xfId="58761"/>
    <cellStyle name="Note 5 7 5" xfId="58762"/>
    <cellStyle name="Note 5 7 5 2" xfId="58763"/>
    <cellStyle name="Note 5 7 6" xfId="58764"/>
    <cellStyle name="Note 5 7 7" xfId="58765"/>
    <cellStyle name="Note 5 7 8" xfId="58766"/>
    <cellStyle name="Note 5 7 9" xfId="58767"/>
    <cellStyle name="Note 5 7_PNF Disclosure Summary 063011" xfId="58768"/>
    <cellStyle name="Note 5 8" xfId="58769"/>
    <cellStyle name="Note 5 8 10" xfId="58770"/>
    <cellStyle name="Note 5 8 11" xfId="58771"/>
    <cellStyle name="Note 5 8 12" xfId="58772"/>
    <cellStyle name="Note 5 8 13" xfId="58773"/>
    <cellStyle name="Note 5 8 14" xfId="58774"/>
    <cellStyle name="Note 5 8 15" xfId="58775"/>
    <cellStyle name="Note 5 8 2" xfId="58776"/>
    <cellStyle name="Note 5 8 2 2" xfId="58777"/>
    <cellStyle name="Note 5 8 2 2 2" xfId="58778"/>
    <cellStyle name="Note 5 8 2 3" xfId="58779"/>
    <cellStyle name="Note 5 8 3" xfId="58780"/>
    <cellStyle name="Note 5 8 3 2" xfId="58781"/>
    <cellStyle name="Note 5 8 3 2 2" xfId="58782"/>
    <cellStyle name="Note 5 8 3 3" xfId="58783"/>
    <cellStyle name="Note 5 8 4" xfId="58784"/>
    <cellStyle name="Note 5 8 4 2" xfId="58785"/>
    <cellStyle name="Note 5 8 5" xfId="58786"/>
    <cellStyle name="Note 5 8 6" xfId="58787"/>
    <cellStyle name="Note 5 8 7" xfId="58788"/>
    <cellStyle name="Note 5 8 8" xfId="58789"/>
    <cellStyle name="Note 5 8 9" xfId="58790"/>
    <cellStyle name="Note 5 8_PNF Disclosure Summary 063011" xfId="58791"/>
    <cellStyle name="Note 5 9" xfId="58792"/>
    <cellStyle name="Note 5 9 2" xfId="58793"/>
    <cellStyle name="Note 5 9 2 2" xfId="58794"/>
    <cellStyle name="Note 5 9 3" xfId="58795"/>
    <cellStyle name="Note 5_PNF Disclosure Summary 063011" xfId="58796"/>
    <cellStyle name="Note 6" xfId="58797"/>
    <cellStyle name="Note 6 10" xfId="58798"/>
    <cellStyle name="Note 6 10 2" xfId="58799"/>
    <cellStyle name="Note 6 10 2 2" xfId="58800"/>
    <cellStyle name="Note 6 10 3" xfId="58801"/>
    <cellStyle name="Note 6 11" xfId="58802"/>
    <cellStyle name="Note 6 11 2" xfId="58803"/>
    <cellStyle name="Note 6 12" xfId="58804"/>
    <cellStyle name="Note 6 13" xfId="58805"/>
    <cellStyle name="Note 6 14" xfId="58806"/>
    <cellStyle name="Note 6 15" xfId="58807"/>
    <cellStyle name="Note 6 16" xfId="58808"/>
    <cellStyle name="Note 6 17" xfId="58809"/>
    <cellStyle name="Note 6 18" xfId="58810"/>
    <cellStyle name="Note 6 19" xfId="58811"/>
    <cellStyle name="Note 6 2" xfId="58812"/>
    <cellStyle name="Note 6 2 10" xfId="58813"/>
    <cellStyle name="Note 6 2 11" xfId="58814"/>
    <cellStyle name="Note 6 2 12" xfId="58815"/>
    <cellStyle name="Note 6 2 13" xfId="58816"/>
    <cellStyle name="Note 6 2 14" xfId="58817"/>
    <cellStyle name="Note 6 2 15" xfId="58818"/>
    <cellStyle name="Note 6 2 16" xfId="58819"/>
    <cellStyle name="Note 6 2 2" xfId="58820"/>
    <cellStyle name="Note 6 2 2 10" xfId="58821"/>
    <cellStyle name="Note 6 2 2 11" xfId="58822"/>
    <cellStyle name="Note 6 2 2 12" xfId="58823"/>
    <cellStyle name="Note 6 2 2 13" xfId="58824"/>
    <cellStyle name="Note 6 2 2 14" xfId="58825"/>
    <cellStyle name="Note 6 2 2 15" xfId="58826"/>
    <cellStyle name="Note 6 2 2 2" xfId="58827"/>
    <cellStyle name="Note 6 2 2 2 2" xfId="58828"/>
    <cellStyle name="Note 6 2 2 2 2 2" xfId="58829"/>
    <cellStyle name="Note 6 2 2 2 3" xfId="58830"/>
    <cellStyle name="Note 6 2 2 3" xfId="58831"/>
    <cellStyle name="Note 6 2 2 3 2" xfId="58832"/>
    <cellStyle name="Note 6 2 2 3 2 2" xfId="58833"/>
    <cellStyle name="Note 6 2 2 3 3" xfId="58834"/>
    <cellStyle name="Note 6 2 2 4" xfId="58835"/>
    <cellStyle name="Note 6 2 2 4 2" xfId="58836"/>
    <cellStyle name="Note 6 2 2 5" xfId="58837"/>
    <cellStyle name="Note 6 2 2 6" xfId="58838"/>
    <cellStyle name="Note 6 2 2 7" xfId="58839"/>
    <cellStyle name="Note 6 2 2 8" xfId="58840"/>
    <cellStyle name="Note 6 2 2 9" xfId="58841"/>
    <cellStyle name="Note 6 2 2_PNF Disclosure Summary 063011" xfId="58842"/>
    <cellStyle name="Note 6 2 3" xfId="58843"/>
    <cellStyle name="Note 6 2 3 2" xfId="58844"/>
    <cellStyle name="Note 6 2 3 2 2" xfId="58845"/>
    <cellStyle name="Note 6 2 3 3" xfId="58846"/>
    <cellStyle name="Note 6 2 4" xfId="58847"/>
    <cellStyle name="Note 6 2 4 2" xfId="58848"/>
    <cellStyle name="Note 6 2 4 2 2" xfId="58849"/>
    <cellStyle name="Note 6 2 4 3" xfId="58850"/>
    <cellStyle name="Note 6 2 5" xfId="58851"/>
    <cellStyle name="Note 6 2 5 2" xfId="58852"/>
    <cellStyle name="Note 6 2 6" xfId="58853"/>
    <cellStyle name="Note 6 2 7" xfId="58854"/>
    <cellStyle name="Note 6 2 8" xfId="58855"/>
    <cellStyle name="Note 6 2 9" xfId="58856"/>
    <cellStyle name="Note 6 2_PNF Disclosure Summary 063011" xfId="58857"/>
    <cellStyle name="Note 6 20" xfId="58858"/>
    <cellStyle name="Note 6 21" xfId="58859"/>
    <cellStyle name="Note 6 22" xfId="58860"/>
    <cellStyle name="Note 6 3" xfId="58861"/>
    <cellStyle name="Note 6 3 10" xfId="58862"/>
    <cellStyle name="Note 6 3 11" xfId="58863"/>
    <cellStyle name="Note 6 3 12" xfId="58864"/>
    <cellStyle name="Note 6 3 13" xfId="58865"/>
    <cellStyle name="Note 6 3 14" xfId="58866"/>
    <cellStyle name="Note 6 3 15" xfId="58867"/>
    <cellStyle name="Note 6 3 16" xfId="58868"/>
    <cellStyle name="Note 6 3 2" xfId="58869"/>
    <cellStyle name="Note 6 3 2 10" xfId="58870"/>
    <cellStyle name="Note 6 3 2 11" xfId="58871"/>
    <cellStyle name="Note 6 3 2 12" xfId="58872"/>
    <cellStyle name="Note 6 3 2 13" xfId="58873"/>
    <cellStyle name="Note 6 3 2 14" xfId="58874"/>
    <cellStyle name="Note 6 3 2 15" xfId="58875"/>
    <cellStyle name="Note 6 3 2 2" xfId="58876"/>
    <cellStyle name="Note 6 3 2 2 2" xfId="58877"/>
    <cellStyle name="Note 6 3 2 2 2 2" xfId="58878"/>
    <cellStyle name="Note 6 3 2 2 3" xfId="58879"/>
    <cellStyle name="Note 6 3 2 3" xfId="58880"/>
    <cellStyle name="Note 6 3 2 3 2" xfId="58881"/>
    <cellStyle name="Note 6 3 2 3 2 2" xfId="58882"/>
    <cellStyle name="Note 6 3 2 3 3" xfId="58883"/>
    <cellStyle name="Note 6 3 2 4" xfId="58884"/>
    <cellStyle name="Note 6 3 2 4 2" xfId="58885"/>
    <cellStyle name="Note 6 3 2 5" xfId="58886"/>
    <cellStyle name="Note 6 3 2 6" xfId="58887"/>
    <cellStyle name="Note 6 3 2 7" xfId="58888"/>
    <cellStyle name="Note 6 3 2 8" xfId="58889"/>
    <cellStyle name="Note 6 3 2 9" xfId="58890"/>
    <cellStyle name="Note 6 3 2_PNF Disclosure Summary 063011" xfId="58891"/>
    <cellStyle name="Note 6 3 3" xfId="58892"/>
    <cellStyle name="Note 6 3 3 2" xfId="58893"/>
    <cellStyle name="Note 6 3 3 2 2" xfId="58894"/>
    <cellStyle name="Note 6 3 3 3" xfId="58895"/>
    <cellStyle name="Note 6 3 4" xfId="58896"/>
    <cellStyle name="Note 6 3 4 2" xfId="58897"/>
    <cellStyle name="Note 6 3 4 2 2" xfId="58898"/>
    <cellStyle name="Note 6 3 4 3" xfId="58899"/>
    <cellStyle name="Note 6 3 5" xfId="58900"/>
    <cellStyle name="Note 6 3 5 2" xfId="58901"/>
    <cellStyle name="Note 6 3 6" xfId="58902"/>
    <cellStyle name="Note 6 3 7" xfId="58903"/>
    <cellStyle name="Note 6 3 8" xfId="58904"/>
    <cellStyle name="Note 6 3 9" xfId="58905"/>
    <cellStyle name="Note 6 3_PNF Disclosure Summary 063011" xfId="58906"/>
    <cellStyle name="Note 6 4" xfId="58907"/>
    <cellStyle name="Note 6 4 10" xfId="58908"/>
    <cellStyle name="Note 6 4 11" xfId="58909"/>
    <cellStyle name="Note 6 4 12" xfId="58910"/>
    <cellStyle name="Note 6 4 13" xfId="58911"/>
    <cellStyle name="Note 6 4 14" xfId="58912"/>
    <cellStyle name="Note 6 4 15" xfId="58913"/>
    <cellStyle name="Note 6 4 16" xfId="58914"/>
    <cellStyle name="Note 6 4 2" xfId="58915"/>
    <cellStyle name="Note 6 4 2 10" xfId="58916"/>
    <cellStyle name="Note 6 4 2 11" xfId="58917"/>
    <cellStyle name="Note 6 4 2 12" xfId="58918"/>
    <cellStyle name="Note 6 4 2 13" xfId="58919"/>
    <cellStyle name="Note 6 4 2 14" xfId="58920"/>
    <cellStyle name="Note 6 4 2 15" xfId="58921"/>
    <cellStyle name="Note 6 4 2 2" xfId="58922"/>
    <cellStyle name="Note 6 4 2 2 2" xfId="58923"/>
    <cellStyle name="Note 6 4 2 2 2 2" xfId="58924"/>
    <cellStyle name="Note 6 4 2 2 3" xfId="58925"/>
    <cellStyle name="Note 6 4 2 3" xfId="58926"/>
    <cellStyle name="Note 6 4 2 3 2" xfId="58927"/>
    <cellStyle name="Note 6 4 2 3 2 2" xfId="58928"/>
    <cellStyle name="Note 6 4 2 3 3" xfId="58929"/>
    <cellStyle name="Note 6 4 2 4" xfId="58930"/>
    <cellStyle name="Note 6 4 2 4 2" xfId="58931"/>
    <cellStyle name="Note 6 4 2 5" xfId="58932"/>
    <cellStyle name="Note 6 4 2 6" xfId="58933"/>
    <cellStyle name="Note 6 4 2 7" xfId="58934"/>
    <cellStyle name="Note 6 4 2 8" xfId="58935"/>
    <cellStyle name="Note 6 4 2 9" xfId="58936"/>
    <cellStyle name="Note 6 4 2_PNF Disclosure Summary 063011" xfId="58937"/>
    <cellStyle name="Note 6 4 3" xfId="58938"/>
    <cellStyle name="Note 6 4 3 2" xfId="58939"/>
    <cellStyle name="Note 6 4 3 2 2" xfId="58940"/>
    <cellStyle name="Note 6 4 3 3" xfId="58941"/>
    <cellStyle name="Note 6 4 4" xfId="58942"/>
    <cellStyle name="Note 6 4 4 2" xfId="58943"/>
    <cellStyle name="Note 6 4 4 2 2" xfId="58944"/>
    <cellStyle name="Note 6 4 4 3" xfId="58945"/>
    <cellStyle name="Note 6 4 5" xfId="58946"/>
    <cellStyle name="Note 6 4 5 2" xfId="58947"/>
    <cellStyle name="Note 6 4 6" xfId="58948"/>
    <cellStyle name="Note 6 4 7" xfId="58949"/>
    <cellStyle name="Note 6 4 8" xfId="58950"/>
    <cellStyle name="Note 6 4 9" xfId="58951"/>
    <cellStyle name="Note 6 4_PNF Disclosure Summary 063011" xfId="58952"/>
    <cellStyle name="Note 6 5" xfId="58953"/>
    <cellStyle name="Note 6 5 10" xfId="58954"/>
    <cellStyle name="Note 6 5 11" xfId="58955"/>
    <cellStyle name="Note 6 5 12" xfId="58956"/>
    <cellStyle name="Note 6 5 13" xfId="58957"/>
    <cellStyle name="Note 6 5 14" xfId="58958"/>
    <cellStyle name="Note 6 5 15" xfId="58959"/>
    <cellStyle name="Note 6 5 16" xfId="58960"/>
    <cellStyle name="Note 6 5 2" xfId="58961"/>
    <cellStyle name="Note 6 5 2 10" xfId="58962"/>
    <cellStyle name="Note 6 5 2 11" xfId="58963"/>
    <cellStyle name="Note 6 5 2 12" xfId="58964"/>
    <cellStyle name="Note 6 5 2 13" xfId="58965"/>
    <cellStyle name="Note 6 5 2 14" xfId="58966"/>
    <cellStyle name="Note 6 5 2 15" xfId="58967"/>
    <cellStyle name="Note 6 5 2 2" xfId="58968"/>
    <cellStyle name="Note 6 5 2 2 2" xfId="58969"/>
    <cellStyle name="Note 6 5 2 2 2 2" xfId="58970"/>
    <cellStyle name="Note 6 5 2 2 3" xfId="58971"/>
    <cellStyle name="Note 6 5 2 3" xfId="58972"/>
    <cellStyle name="Note 6 5 2 3 2" xfId="58973"/>
    <cellStyle name="Note 6 5 2 3 2 2" xfId="58974"/>
    <cellStyle name="Note 6 5 2 3 3" xfId="58975"/>
    <cellStyle name="Note 6 5 2 4" xfId="58976"/>
    <cellStyle name="Note 6 5 2 4 2" xfId="58977"/>
    <cellStyle name="Note 6 5 2 5" xfId="58978"/>
    <cellStyle name="Note 6 5 2 6" xfId="58979"/>
    <cellStyle name="Note 6 5 2 7" xfId="58980"/>
    <cellStyle name="Note 6 5 2 8" xfId="58981"/>
    <cellStyle name="Note 6 5 2 9" xfId="58982"/>
    <cellStyle name="Note 6 5 2_PNF Disclosure Summary 063011" xfId="58983"/>
    <cellStyle name="Note 6 5 3" xfId="58984"/>
    <cellStyle name="Note 6 5 3 2" xfId="58985"/>
    <cellStyle name="Note 6 5 3 2 2" xfId="58986"/>
    <cellStyle name="Note 6 5 3 3" xfId="58987"/>
    <cellStyle name="Note 6 5 4" xfId="58988"/>
    <cellStyle name="Note 6 5 4 2" xfId="58989"/>
    <cellStyle name="Note 6 5 4 2 2" xfId="58990"/>
    <cellStyle name="Note 6 5 4 3" xfId="58991"/>
    <cellStyle name="Note 6 5 5" xfId="58992"/>
    <cellStyle name="Note 6 5 5 2" xfId="58993"/>
    <cellStyle name="Note 6 5 6" xfId="58994"/>
    <cellStyle name="Note 6 5 7" xfId="58995"/>
    <cellStyle name="Note 6 5 8" xfId="58996"/>
    <cellStyle name="Note 6 5 9" xfId="58997"/>
    <cellStyle name="Note 6 5_PNF Disclosure Summary 063011" xfId="58998"/>
    <cellStyle name="Note 6 6" xfId="58999"/>
    <cellStyle name="Note 6 6 10" xfId="59000"/>
    <cellStyle name="Note 6 6 11" xfId="59001"/>
    <cellStyle name="Note 6 6 12" xfId="59002"/>
    <cellStyle name="Note 6 6 13" xfId="59003"/>
    <cellStyle name="Note 6 6 14" xfId="59004"/>
    <cellStyle name="Note 6 6 15" xfId="59005"/>
    <cellStyle name="Note 6 6 16" xfId="59006"/>
    <cellStyle name="Note 6 6 2" xfId="59007"/>
    <cellStyle name="Note 6 6 2 10" xfId="59008"/>
    <cellStyle name="Note 6 6 2 11" xfId="59009"/>
    <cellStyle name="Note 6 6 2 12" xfId="59010"/>
    <cellStyle name="Note 6 6 2 13" xfId="59011"/>
    <cellStyle name="Note 6 6 2 14" xfId="59012"/>
    <cellStyle name="Note 6 6 2 15" xfId="59013"/>
    <cellStyle name="Note 6 6 2 2" xfId="59014"/>
    <cellStyle name="Note 6 6 2 2 2" xfId="59015"/>
    <cellStyle name="Note 6 6 2 2 2 2" xfId="59016"/>
    <cellStyle name="Note 6 6 2 2 3" xfId="59017"/>
    <cellStyle name="Note 6 6 2 3" xfId="59018"/>
    <cellStyle name="Note 6 6 2 3 2" xfId="59019"/>
    <cellStyle name="Note 6 6 2 3 2 2" xfId="59020"/>
    <cellStyle name="Note 6 6 2 3 3" xfId="59021"/>
    <cellStyle name="Note 6 6 2 4" xfId="59022"/>
    <cellStyle name="Note 6 6 2 4 2" xfId="59023"/>
    <cellStyle name="Note 6 6 2 5" xfId="59024"/>
    <cellStyle name="Note 6 6 2 6" xfId="59025"/>
    <cellStyle name="Note 6 6 2 7" xfId="59026"/>
    <cellStyle name="Note 6 6 2 8" xfId="59027"/>
    <cellStyle name="Note 6 6 2 9" xfId="59028"/>
    <cellStyle name="Note 6 6 2_PNF Disclosure Summary 063011" xfId="59029"/>
    <cellStyle name="Note 6 6 3" xfId="59030"/>
    <cellStyle name="Note 6 6 3 2" xfId="59031"/>
    <cellStyle name="Note 6 6 3 2 2" xfId="59032"/>
    <cellStyle name="Note 6 6 3 3" xfId="59033"/>
    <cellStyle name="Note 6 6 4" xfId="59034"/>
    <cellStyle name="Note 6 6 4 2" xfId="59035"/>
    <cellStyle name="Note 6 6 4 2 2" xfId="59036"/>
    <cellStyle name="Note 6 6 4 3" xfId="59037"/>
    <cellStyle name="Note 6 6 5" xfId="59038"/>
    <cellStyle name="Note 6 6 5 2" xfId="59039"/>
    <cellStyle name="Note 6 6 6" xfId="59040"/>
    <cellStyle name="Note 6 6 7" xfId="59041"/>
    <cellStyle name="Note 6 6 8" xfId="59042"/>
    <cellStyle name="Note 6 6 9" xfId="59043"/>
    <cellStyle name="Note 6 6_PNF Disclosure Summary 063011" xfId="59044"/>
    <cellStyle name="Note 6 7" xfId="59045"/>
    <cellStyle name="Note 6 7 10" xfId="59046"/>
    <cellStyle name="Note 6 7 11" xfId="59047"/>
    <cellStyle name="Note 6 7 12" xfId="59048"/>
    <cellStyle name="Note 6 7 13" xfId="59049"/>
    <cellStyle name="Note 6 7 14" xfId="59050"/>
    <cellStyle name="Note 6 7 15" xfId="59051"/>
    <cellStyle name="Note 6 7 16" xfId="59052"/>
    <cellStyle name="Note 6 7 2" xfId="59053"/>
    <cellStyle name="Note 6 7 2 10" xfId="59054"/>
    <cellStyle name="Note 6 7 2 11" xfId="59055"/>
    <cellStyle name="Note 6 7 2 12" xfId="59056"/>
    <cellStyle name="Note 6 7 2 13" xfId="59057"/>
    <cellStyle name="Note 6 7 2 14" xfId="59058"/>
    <cellStyle name="Note 6 7 2 15" xfId="59059"/>
    <cellStyle name="Note 6 7 2 2" xfId="59060"/>
    <cellStyle name="Note 6 7 2 2 2" xfId="59061"/>
    <cellStyle name="Note 6 7 2 2 2 2" xfId="59062"/>
    <cellStyle name="Note 6 7 2 2 3" xfId="59063"/>
    <cellStyle name="Note 6 7 2 3" xfId="59064"/>
    <cellStyle name="Note 6 7 2 3 2" xfId="59065"/>
    <cellStyle name="Note 6 7 2 3 2 2" xfId="59066"/>
    <cellStyle name="Note 6 7 2 3 3" xfId="59067"/>
    <cellStyle name="Note 6 7 2 4" xfId="59068"/>
    <cellStyle name="Note 6 7 2 4 2" xfId="59069"/>
    <cellStyle name="Note 6 7 2 5" xfId="59070"/>
    <cellStyle name="Note 6 7 2 6" xfId="59071"/>
    <cellStyle name="Note 6 7 2 7" xfId="59072"/>
    <cellStyle name="Note 6 7 2 8" xfId="59073"/>
    <cellStyle name="Note 6 7 2 9" xfId="59074"/>
    <cellStyle name="Note 6 7 2_PNF Disclosure Summary 063011" xfId="59075"/>
    <cellStyle name="Note 6 7 3" xfId="59076"/>
    <cellStyle name="Note 6 7 3 2" xfId="59077"/>
    <cellStyle name="Note 6 7 3 2 2" xfId="59078"/>
    <cellStyle name="Note 6 7 3 3" xfId="59079"/>
    <cellStyle name="Note 6 7 4" xfId="59080"/>
    <cellStyle name="Note 6 7 4 2" xfId="59081"/>
    <cellStyle name="Note 6 7 4 2 2" xfId="59082"/>
    <cellStyle name="Note 6 7 4 3" xfId="59083"/>
    <cellStyle name="Note 6 7 5" xfId="59084"/>
    <cellStyle name="Note 6 7 5 2" xfId="59085"/>
    <cellStyle name="Note 6 7 6" xfId="59086"/>
    <cellStyle name="Note 6 7 7" xfId="59087"/>
    <cellStyle name="Note 6 7 8" xfId="59088"/>
    <cellStyle name="Note 6 7 9" xfId="59089"/>
    <cellStyle name="Note 6 7_PNF Disclosure Summary 063011" xfId="59090"/>
    <cellStyle name="Note 6 8" xfId="59091"/>
    <cellStyle name="Note 6 8 10" xfId="59092"/>
    <cellStyle name="Note 6 8 11" xfId="59093"/>
    <cellStyle name="Note 6 8 12" xfId="59094"/>
    <cellStyle name="Note 6 8 13" xfId="59095"/>
    <cellStyle name="Note 6 8 14" xfId="59096"/>
    <cellStyle name="Note 6 8 15" xfId="59097"/>
    <cellStyle name="Note 6 8 2" xfId="59098"/>
    <cellStyle name="Note 6 8 2 2" xfId="59099"/>
    <cellStyle name="Note 6 8 2 2 2" xfId="59100"/>
    <cellStyle name="Note 6 8 2 3" xfId="59101"/>
    <cellStyle name="Note 6 8 3" xfId="59102"/>
    <cellStyle name="Note 6 8 3 2" xfId="59103"/>
    <cellStyle name="Note 6 8 3 2 2" xfId="59104"/>
    <cellStyle name="Note 6 8 3 3" xfId="59105"/>
    <cellStyle name="Note 6 8 4" xfId="59106"/>
    <cellStyle name="Note 6 8 4 2" xfId="59107"/>
    <cellStyle name="Note 6 8 5" xfId="59108"/>
    <cellStyle name="Note 6 8 6" xfId="59109"/>
    <cellStyle name="Note 6 8 7" xfId="59110"/>
    <cellStyle name="Note 6 8 8" xfId="59111"/>
    <cellStyle name="Note 6 8 9" xfId="59112"/>
    <cellStyle name="Note 6 8_PNF Disclosure Summary 063011" xfId="59113"/>
    <cellStyle name="Note 6 9" xfId="59114"/>
    <cellStyle name="Note 6 9 2" xfId="59115"/>
    <cellStyle name="Note 6 9 2 2" xfId="59116"/>
    <cellStyle name="Note 6 9 3" xfId="59117"/>
    <cellStyle name="Note 6_PNF Disclosure Summary 063011" xfId="59118"/>
    <cellStyle name="Note 7" xfId="59119"/>
    <cellStyle name="Note 7 10" xfId="59120"/>
    <cellStyle name="Note 7 10 2" xfId="59121"/>
    <cellStyle name="Note 7 10 2 2" xfId="59122"/>
    <cellStyle name="Note 7 10 3" xfId="59123"/>
    <cellStyle name="Note 7 11" xfId="59124"/>
    <cellStyle name="Note 7 11 2" xfId="59125"/>
    <cellStyle name="Note 7 12" xfId="59126"/>
    <cellStyle name="Note 7 13" xfId="59127"/>
    <cellStyle name="Note 7 14" xfId="59128"/>
    <cellStyle name="Note 7 15" xfId="59129"/>
    <cellStyle name="Note 7 16" xfId="59130"/>
    <cellStyle name="Note 7 17" xfId="59131"/>
    <cellStyle name="Note 7 18" xfId="59132"/>
    <cellStyle name="Note 7 19" xfId="59133"/>
    <cellStyle name="Note 7 2" xfId="59134"/>
    <cellStyle name="Note 7 2 10" xfId="59135"/>
    <cellStyle name="Note 7 2 11" xfId="59136"/>
    <cellStyle name="Note 7 2 12" xfId="59137"/>
    <cellStyle name="Note 7 2 13" xfId="59138"/>
    <cellStyle name="Note 7 2 14" xfId="59139"/>
    <cellStyle name="Note 7 2 15" xfId="59140"/>
    <cellStyle name="Note 7 2 16" xfId="59141"/>
    <cellStyle name="Note 7 2 2" xfId="59142"/>
    <cellStyle name="Note 7 2 2 10" xfId="59143"/>
    <cellStyle name="Note 7 2 2 11" xfId="59144"/>
    <cellStyle name="Note 7 2 2 12" xfId="59145"/>
    <cellStyle name="Note 7 2 2 13" xfId="59146"/>
    <cellStyle name="Note 7 2 2 14" xfId="59147"/>
    <cellStyle name="Note 7 2 2 15" xfId="59148"/>
    <cellStyle name="Note 7 2 2 2" xfId="59149"/>
    <cellStyle name="Note 7 2 2 2 2" xfId="59150"/>
    <cellStyle name="Note 7 2 2 2 2 2" xfId="59151"/>
    <cellStyle name="Note 7 2 2 2 3" xfId="59152"/>
    <cellStyle name="Note 7 2 2 3" xfId="59153"/>
    <cellStyle name="Note 7 2 2 3 2" xfId="59154"/>
    <cellStyle name="Note 7 2 2 3 2 2" xfId="59155"/>
    <cellStyle name="Note 7 2 2 3 3" xfId="59156"/>
    <cellStyle name="Note 7 2 2 4" xfId="59157"/>
    <cellStyle name="Note 7 2 2 4 2" xfId="59158"/>
    <cellStyle name="Note 7 2 2 5" xfId="59159"/>
    <cellStyle name="Note 7 2 2 6" xfId="59160"/>
    <cellStyle name="Note 7 2 2 7" xfId="59161"/>
    <cellStyle name="Note 7 2 2 8" xfId="59162"/>
    <cellStyle name="Note 7 2 2 9" xfId="59163"/>
    <cellStyle name="Note 7 2 2_PNF Disclosure Summary 063011" xfId="59164"/>
    <cellStyle name="Note 7 2 3" xfId="59165"/>
    <cellStyle name="Note 7 2 3 2" xfId="59166"/>
    <cellStyle name="Note 7 2 3 2 2" xfId="59167"/>
    <cellStyle name="Note 7 2 3 3" xfId="59168"/>
    <cellStyle name="Note 7 2 4" xfId="59169"/>
    <cellStyle name="Note 7 2 4 2" xfId="59170"/>
    <cellStyle name="Note 7 2 4 2 2" xfId="59171"/>
    <cellStyle name="Note 7 2 4 3" xfId="59172"/>
    <cellStyle name="Note 7 2 5" xfId="59173"/>
    <cellStyle name="Note 7 2 5 2" xfId="59174"/>
    <cellStyle name="Note 7 2 6" xfId="59175"/>
    <cellStyle name="Note 7 2 7" xfId="59176"/>
    <cellStyle name="Note 7 2 8" xfId="59177"/>
    <cellStyle name="Note 7 2 9" xfId="59178"/>
    <cellStyle name="Note 7 2_PNF Disclosure Summary 063011" xfId="59179"/>
    <cellStyle name="Note 7 20" xfId="59180"/>
    <cellStyle name="Note 7 21" xfId="59181"/>
    <cellStyle name="Note 7 22" xfId="59182"/>
    <cellStyle name="Note 7 3" xfId="59183"/>
    <cellStyle name="Note 7 3 10" xfId="59184"/>
    <cellStyle name="Note 7 3 11" xfId="59185"/>
    <cellStyle name="Note 7 3 12" xfId="59186"/>
    <cellStyle name="Note 7 3 13" xfId="59187"/>
    <cellStyle name="Note 7 3 14" xfId="59188"/>
    <cellStyle name="Note 7 3 15" xfId="59189"/>
    <cellStyle name="Note 7 3 16" xfId="59190"/>
    <cellStyle name="Note 7 3 2" xfId="59191"/>
    <cellStyle name="Note 7 3 2 10" xfId="59192"/>
    <cellStyle name="Note 7 3 2 11" xfId="59193"/>
    <cellStyle name="Note 7 3 2 12" xfId="59194"/>
    <cellStyle name="Note 7 3 2 13" xfId="59195"/>
    <cellStyle name="Note 7 3 2 14" xfId="59196"/>
    <cellStyle name="Note 7 3 2 15" xfId="59197"/>
    <cellStyle name="Note 7 3 2 2" xfId="59198"/>
    <cellStyle name="Note 7 3 2 2 2" xfId="59199"/>
    <cellStyle name="Note 7 3 2 2 2 2" xfId="59200"/>
    <cellStyle name="Note 7 3 2 2 3" xfId="59201"/>
    <cellStyle name="Note 7 3 2 3" xfId="59202"/>
    <cellStyle name="Note 7 3 2 3 2" xfId="59203"/>
    <cellStyle name="Note 7 3 2 3 2 2" xfId="59204"/>
    <cellStyle name="Note 7 3 2 3 3" xfId="59205"/>
    <cellStyle name="Note 7 3 2 4" xfId="59206"/>
    <cellStyle name="Note 7 3 2 4 2" xfId="59207"/>
    <cellStyle name="Note 7 3 2 5" xfId="59208"/>
    <cellStyle name="Note 7 3 2 6" xfId="59209"/>
    <cellStyle name="Note 7 3 2 7" xfId="59210"/>
    <cellStyle name="Note 7 3 2 8" xfId="59211"/>
    <cellStyle name="Note 7 3 2 9" xfId="59212"/>
    <cellStyle name="Note 7 3 2_PNF Disclosure Summary 063011" xfId="59213"/>
    <cellStyle name="Note 7 3 3" xfId="59214"/>
    <cellStyle name="Note 7 3 3 2" xfId="59215"/>
    <cellStyle name="Note 7 3 3 2 2" xfId="59216"/>
    <cellStyle name="Note 7 3 3 3" xfId="59217"/>
    <cellStyle name="Note 7 3 4" xfId="59218"/>
    <cellStyle name="Note 7 3 4 2" xfId="59219"/>
    <cellStyle name="Note 7 3 4 2 2" xfId="59220"/>
    <cellStyle name="Note 7 3 4 3" xfId="59221"/>
    <cellStyle name="Note 7 3 5" xfId="59222"/>
    <cellStyle name="Note 7 3 5 2" xfId="59223"/>
    <cellStyle name="Note 7 3 6" xfId="59224"/>
    <cellStyle name="Note 7 3 7" xfId="59225"/>
    <cellStyle name="Note 7 3 8" xfId="59226"/>
    <cellStyle name="Note 7 3 9" xfId="59227"/>
    <cellStyle name="Note 7 3_PNF Disclosure Summary 063011" xfId="59228"/>
    <cellStyle name="Note 7 4" xfId="59229"/>
    <cellStyle name="Note 7 4 10" xfId="59230"/>
    <cellStyle name="Note 7 4 11" xfId="59231"/>
    <cellStyle name="Note 7 4 12" xfId="59232"/>
    <cellStyle name="Note 7 4 13" xfId="59233"/>
    <cellStyle name="Note 7 4 14" xfId="59234"/>
    <cellStyle name="Note 7 4 15" xfId="59235"/>
    <cellStyle name="Note 7 4 16" xfId="59236"/>
    <cellStyle name="Note 7 4 2" xfId="59237"/>
    <cellStyle name="Note 7 4 2 10" xfId="59238"/>
    <cellStyle name="Note 7 4 2 11" xfId="59239"/>
    <cellStyle name="Note 7 4 2 12" xfId="59240"/>
    <cellStyle name="Note 7 4 2 13" xfId="59241"/>
    <cellStyle name="Note 7 4 2 14" xfId="59242"/>
    <cellStyle name="Note 7 4 2 15" xfId="59243"/>
    <cellStyle name="Note 7 4 2 2" xfId="59244"/>
    <cellStyle name="Note 7 4 2 2 2" xfId="59245"/>
    <cellStyle name="Note 7 4 2 2 2 2" xfId="59246"/>
    <cellStyle name="Note 7 4 2 2 3" xfId="59247"/>
    <cellStyle name="Note 7 4 2 3" xfId="59248"/>
    <cellStyle name="Note 7 4 2 3 2" xfId="59249"/>
    <cellStyle name="Note 7 4 2 3 2 2" xfId="59250"/>
    <cellStyle name="Note 7 4 2 3 3" xfId="59251"/>
    <cellStyle name="Note 7 4 2 4" xfId="59252"/>
    <cellStyle name="Note 7 4 2 4 2" xfId="59253"/>
    <cellStyle name="Note 7 4 2 5" xfId="59254"/>
    <cellStyle name="Note 7 4 2 6" xfId="59255"/>
    <cellStyle name="Note 7 4 2 7" xfId="59256"/>
    <cellStyle name="Note 7 4 2 8" xfId="59257"/>
    <cellStyle name="Note 7 4 2 9" xfId="59258"/>
    <cellStyle name="Note 7 4 2_PNF Disclosure Summary 063011" xfId="59259"/>
    <cellStyle name="Note 7 4 3" xfId="59260"/>
    <cellStyle name="Note 7 4 3 2" xfId="59261"/>
    <cellStyle name="Note 7 4 3 2 2" xfId="59262"/>
    <cellStyle name="Note 7 4 3 3" xfId="59263"/>
    <cellStyle name="Note 7 4 4" xfId="59264"/>
    <cellStyle name="Note 7 4 4 2" xfId="59265"/>
    <cellStyle name="Note 7 4 4 2 2" xfId="59266"/>
    <cellStyle name="Note 7 4 4 3" xfId="59267"/>
    <cellStyle name="Note 7 4 5" xfId="59268"/>
    <cellStyle name="Note 7 4 5 2" xfId="59269"/>
    <cellStyle name="Note 7 4 6" xfId="59270"/>
    <cellStyle name="Note 7 4 7" xfId="59271"/>
    <cellStyle name="Note 7 4 8" xfId="59272"/>
    <cellStyle name="Note 7 4 9" xfId="59273"/>
    <cellStyle name="Note 7 4_PNF Disclosure Summary 063011" xfId="59274"/>
    <cellStyle name="Note 7 5" xfId="59275"/>
    <cellStyle name="Note 7 5 10" xfId="59276"/>
    <cellStyle name="Note 7 5 11" xfId="59277"/>
    <cellStyle name="Note 7 5 12" xfId="59278"/>
    <cellStyle name="Note 7 5 13" xfId="59279"/>
    <cellStyle name="Note 7 5 14" xfId="59280"/>
    <cellStyle name="Note 7 5 15" xfId="59281"/>
    <cellStyle name="Note 7 5 16" xfId="59282"/>
    <cellStyle name="Note 7 5 2" xfId="59283"/>
    <cellStyle name="Note 7 5 2 10" xfId="59284"/>
    <cellStyle name="Note 7 5 2 11" xfId="59285"/>
    <cellStyle name="Note 7 5 2 12" xfId="59286"/>
    <cellStyle name="Note 7 5 2 13" xfId="59287"/>
    <cellStyle name="Note 7 5 2 14" xfId="59288"/>
    <cellStyle name="Note 7 5 2 15" xfId="59289"/>
    <cellStyle name="Note 7 5 2 2" xfId="59290"/>
    <cellStyle name="Note 7 5 2 2 2" xfId="59291"/>
    <cellStyle name="Note 7 5 2 2 2 2" xfId="59292"/>
    <cellStyle name="Note 7 5 2 2 3" xfId="59293"/>
    <cellStyle name="Note 7 5 2 3" xfId="59294"/>
    <cellStyle name="Note 7 5 2 3 2" xfId="59295"/>
    <cellStyle name="Note 7 5 2 3 2 2" xfId="59296"/>
    <cellStyle name="Note 7 5 2 3 3" xfId="59297"/>
    <cellStyle name="Note 7 5 2 4" xfId="59298"/>
    <cellStyle name="Note 7 5 2 4 2" xfId="59299"/>
    <cellStyle name="Note 7 5 2 5" xfId="59300"/>
    <cellStyle name="Note 7 5 2 6" xfId="59301"/>
    <cellStyle name="Note 7 5 2 7" xfId="59302"/>
    <cellStyle name="Note 7 5 2 8" xfId="59303"/>
    <cellStyle name="Note 7 5 2 9" xfId="59304"/>
    <cellStyle name="Note 7 5 2_PNF Disclosure Summary 063011" xfId="59305"/>
    <cellStyle name="Note 7 5 3" xfId="59306"/>
    <cellStyle name="Note 7 5 3 2" xfId="59307"/>
    <cellStyle name="Note 7 5 3 2 2" xfId="59308"/>
    <cellStyle name="Note 7 5 3 3" xfId="59309"/>
    <cellStyle name="Note 7 5 4" xfId="59310"/>
    <cellStyle name="Note 7 5 4 2" xfId="59311"/>
    <cellStyle name="Note 7 5 4 2 2" xfId="59312"/>
    <cellStyle name="Note 7 5 4 3" xfId="59313"/>
    <cellStyle name="Note 7 5 5" xfId="59314"/>
    <cellStyle name="Note 7 5 5 2" xfId="59315"/>
    <cellStyle name="Note 7 5 6" xfId="59316"/>
    <cellStyle name="Note 7 5 7" xfId="59317"/>
    <cellStyle name="Note 7 5 8" xfId="59318"/>
    <cellStyle name="Note 7 5 9" xfId="59319"/>
    <cellStyle name="Note 7 5_PNF Disclosure Summary 063011" xfId="59320"/>
    <cellStyle name="Note 7 6" xfId="59321"/>
    <cellStyle name="Note 7 6 10" xfId="59322"/>
    <cellStyle name="Note 7 6 11" xfId="59323"/>
    <cellStyle name="Note 7 6 12" xfId="59324"/>
    <cellStyle name="Note 7 6 13" xfId="59325"/>
    <cellStyle name="Note 7 6 14" xfId="59326"/>
    <cellStyle name="Note 7 6 15" xfId="59327"/>
    <cellStyle name="Note 7 6 16" xfId="59328"/>
    <cellStyle name="Note 7 6 2" xfId="59329"/>
    <cellStyle name="Note 7 6 2 10" xfId="59330"/>
    <cellStyle name="Note 7 6 2 11" xfId="59331"/>
    <cellStyle name="Note 7 6 2 12" xfId="59332"/>
    <cellStyle name="Note 7 6 2 13" xfId="59333"/>
    <cellStyle name="Note 7 6 2 14" xfId="59334"/>
    <cellStyle name="Note 7 6 2 15" xfId="59335"/>
    <cellStyle name="Note 7 6 2 2" xfId="59336"/>
    <cellStyle name="Note 7 6 2 2 2" xfId="59337"/>
    <cellStyle name="Note 7 6 2 2 2 2" xfId="59338"/>
    <cellStyle name="Note 7 6 2 2 3" xfId="59339"/>
    <cellStyle name="Note 7 6 2 3" xfId="59340"/>
    <cellStyle name="Note 7 6 2 3 2" xfId="59341"/>
    <cellStyle name="Note 7 6 2 3 2 2" xfId="59342"/>
    <cellStyle name="Note 7 6 2 3 3" xfId="59343"/>
    <cellStyle name="Note 7 6 2 4" xfId="59344"/>
    <cellStyle name="Note 7 6 2 4 2" xfId="59345"/>
    <cellStyle name="Note 7 6 2 5" xfId="59346"/>
    <cellStyle name="Note 7 6 2 6" xfId="59347"/>
    <cellStyle name="Note 7 6 2 7" xfId="59348"/>
    <cellStyle name="Note 7 6 2 8" xfId="59349"/>
    <cellStyle name="Note 7 6 2 9" xfId="59350"/>
    <cellStyle name="Note 7 6 2_PNF Disclosure Summary 063011" xfId="59351"/>
    <cellStyle name="Note 7 6 3" xfId="59352"/>
    <cellStyle name="Note 7 6 3 2" xfId="59353"/>
    <cellStyle name="Note 7 6 3 2 2" xfId="59354"/>
    <cellStyle name="Note 7 6 3 3" xfId="59355"/>
    <cellStyle name="Note 7 6 4" xfId="59356"/>
    <cellStyle name="Note 7 6 4 2" xfId="59357"/>
    <cellStyle name="Note 7 6 4 2 2" xfId="59358"/>
    <cellStyle name="Note 7 6 4 3" xfId="59359"/>
    <cellStyle name="Note 7 6 5" xfId="59360"/>
    <cellStyle name="Note 7 6 5 2" xfId="59361"/>
    <cellStyle name="Note 7 6 6" xfId="59362"/>
    <cellStyle name="Note 7 6 7" xfId="59363"/>
    <cellStyle name="Note 7 6 8" xfId="59364"/>
    <cellStyle name="Note 7 6 9" xfId="59365"/>
    <cellStyle name="Note 7 6_PNF Disclosure Summary 063011" xfId="59366"/>
    <cellStyle name="Note 7 7" xfId="59367"/>
    <cellStyle name="Note 7 7 10" xfId="59368"/>
    <cellStyle name="Note 7 7 11" xfId="59369"/>
    <cellStyle name="Note 7 7 12" xfId="59370"/>
    <cellStyle name="Note 7 7 13" xfId="59371"/>
    <cellStyle name="Note 7 7 14" xfId="59372"/>
    <cellStyle name="Note 7 7 15" xfId="59373"/>
    <cellStyle name="Note 7 7 16" xfId="59374"/>
    <cellStyle name="Note 7 7 2" xfId="59375"/>
    <cellStyle name="Note 7 7 2 10" xfId="59376"/>
    <cellStyle name="Note 7 7 2 11" xfId="59377"/>
    <cellStyle name="Note 7 7 2 12" xfId="59378"/>
    <cellStyle name="Note 7 7 2 13" xfId="59379"/>
    <cellStyle name="Note 7 7 2 14" xfId="59380"/>
    <cellStyle name="Note 7 7 2 15" xfId="59381"/>
    <cellStyle name="Note 7 7 2 2" xfId="59382"/>
    <cellStyle name="Note 7 7 2 2 2" xfId="59383"/>
    <cellStyle name="Note 7 7 2 2 2 2" xfId="59384"/>
    <cellStyle name="Note 7 7 2 2 3" xfId="59385"/>
    <cellStyle name="Note 7 7 2 3" xfId="59386"/>
    <cellStyle name="Note 7 7 2 3 2" xfId="59387"/>
    <cellStyle name="Note 7 7 2 3 2 2" xfId="59388"/>
    <cellStyle name="Note 7 7 2 3 3" xfId="59389"/>
    <cellStyle name="Note 7 7 2 4" xfId="59390"/>
    <cellStyle name="Note 7 7 2 4 2" xfId="59391"/>
    <cellStyle name="Note 7 7 2 5" xfId="59392"/>
    <cellStyle name="Note 7 7 2 6" xfId="59393"/>
    <cellStyle name="Note 7 7 2 7" xfId="59394"/>
    <cellStyle name="Note 7 7 2 8" xfId="59395"/>
    <cellStyle name="Note 7 7 2 9" xfId="59396"/>
    <cellStyle name="Note 7 7 2_PNF Disclosure Summary 063011" xfId="59397"/>
    <cellStyle name="Note 7 7 3" xfId="59398"/>
    <cellStyle name="Note 7 7 3 2" xfId="59399"/>
    <cellStyle name="Note 7 7 3 2 2" xfId="59400"/>
    <cellStyle name="Note 7 7 3 3" xfId="59401"/>
    <cellStyle name="Note 7 7 4" xfId="59402"/>
    <cellStyle name="Note 7 7 4 2" xfId="59403"/>
    <cellStyle name="Note 7 7 4 2 2" xfId="59404"/>
    <cellStyle name="Note 7 7 4 3" xfId="59405"/>
    <cellStyle name="Note 7 7 5" xfId="59406"/>
    <cellStyle name="Note 7 7 5 2" xfId="59407"/>
    <cellStyle name="Note 7 7 6" xfId="59408"/>
    <cellStyle name="Note 7 7 7" xfId="59409"/>
    <cellStyle name="Note 7 7 8" xfId="59410"/>
    <cellStyle name="Note 7 7 9" xfId="59411"/>
    <cellStyle name="Note 7 7_PNF Disclosure Summary 063011" xfId="59412"/>
    <cellStyle name="Note 7 8" xfId="59413"/>
    <cellStyle name="Note 7 8 10" xfId="59414"/>
    <cellStyle name="Note 7 8 11" xfId="59415"/>
    <cellStyle name="Note 7 8 12" xfId="59416"/>
    <cellStyle name="Note 7 8 13" xfId="59417"/>
    <cellStyle name="Note 7 8 14" xfId="59418"/>
    <cellStyle name="Note 7 8 15" xfId="59419"/>
    <cellStyle name="Note 7 8 2" xfId="59420"/>
    <cellStyle name="Note 7 8 2 2" xfId="59421"/>
    <cellStyle name="Note 7 8 2 2 2" xfId="59422"/>
    <cellStyle name="Note 7 8 2 3" xfId="59423"/>
    <cellStyle name="Note 7 8 3" xfId="59424"/>
    <cellStyle name="Note 7 8 3 2" xfId="59425"/>
    <cellStyle name="Note 7 8 3 2 2" xfId="59426"/>
    <cellStyle name="Note 7 8 3 3" xfId="59427"/>
    <cellStyle name="Note 7 8 4" xfId="59428"/>
    <cellStyle name="Note 7 8 4 2" xfId="59429"/>
    <cellStyle name="Note 7 8 5" xfId="59430"/>
    <cellStyle name="Note 7 8 6" xfId="59431"/>
    <cellStyle name="Note 7 8 7" xfId="59432"/>
    <cellStyle name="Note 7 8 8" xfId="59433"/>
    <cellStyle name="Note 7 8 9" xfId="59434"/>
    <cellStyle name="Note 7 8_PNF Disclosure Summary 063011" xfId="59435"/>
    <cellStyle name="Note 7 9" xfId="59436"/>
    <cellStyle name="Note 7 9 2" xfId="59437"/>
    <cellStyle name="Note 7 9 2 2" xfId="59438"/>
    <cellStyle name="Note 7 9 3" xfId="59439"/>
    <cellStyle name="Note 7_PNF Disclosure Summary 063011" xfId="59440"/>
    <cellStyle name="Note 8" xfId="59441"/>
    <cellStyle name="Note 8 10" xfId="59442"/>
    <cellStyle name="Note 8 10 2" xfId="59443"/>
    <cellStyle name="Note 8 10 2 2" xfId="59444"/>
    <cellStyle name="Note 8 10 3" xfId="59445"/>
    <cellStyle name="Note 8 11" xfId="59446"/>
    <cellStyle name="Note 8 11 2" xfId="59447"/>
    <cellStyle name="Note 8 12" xfId="59448"/>
    <cellStyle name="Note 8 13" xfId="59449"/>
    <cellStyle name="Note 8 14" xfId="59450"/>
    <cellStyle name="Note 8 15" xfId="59451"/>
    <cellStyle name="Note 8 16" xfId="59452"/>
    <cellStyle name="Note 8 17" xfId="59453"/>
    <cellStyle name="Note 8 18" xfId="59454"/>
    <cellStyle name="Note 8 19" xfId="59455"/>
    <cellStyle name="Note 8 2" xfId="59456"/>
    <cellStyle name="Note 8 2 10" xfId="59457"/>
    <cellStyle name="Note 8 2 11" xfId="59458"/>
    <cellStyle name="Note 8 2 12" xfId="59459"/>
    <cellStyle name="Note 8 2 13" xfId="59460"/>
    <cellStyle name="Note 8 2 14" xfId="59461"/>
    <cellStyle name="Note 8 2 15" xfId="59462"/>
    <cellStyle name="Note 8 2 16" xfId="59463"/>
    <cellStyle name="Note 8 2 2" xfId="59464"/>
    <cellStyle name="Note 8 2 2 10" xfId="59465"/>
    <cellStyle name="Note 8 2 2 11" xfId="59466"/>
    <cellStyle name="Note 8 2 2 12" xfId="59467"/>
    <cellStyle name="Note 8 2 2 13" xfId="59468"/>
    <cellStyle name="Note 8 2 2 14" xfId="59469"/>
    <cellStyle name="Note 8 2 2 15" xfId="59470"/>
    <cellStyle name="Note 8 2 2 2" xfId="59471"/>
    <cellStyle name="Note 8 2 2 2 2" xfId="59472"/>
    <cellStyle name="Note 8 2 2 2 2 2" xfId="59473"/>
    <cellStyle name="Note 8 2 2 2 3" xfId="59474"/>
    <cellStyle name="Note 8 2 2 3" xfId="59475"/>
    <cellStyle name="Note 8 2 2 3 2" xfId="59476"/>
    <cellStyle name="Note 8 2 2 3 2 2" xfId="59477"/>
    <cellStyle name="Note 8 2 2 3 3" xfId="59478"/>
    <cellStyle name="Note 8 2 2 4" xfId="59479"/>
    <cellStyle name="Note 8 2 2 4 2" xfId="59480"/>
    <cellStyle name="Note 8 2 2 5" xfId="59481"/>
    <cellStyle name="Note 8 2 2 6" xfId="59482"/>
    <cellStyle name="Note 8 2 2 7" xfId="59483"/>
    <cellStyle name="Note 8 2 2 8" xfId="59484"/>
    <cellStyle name="Note 8 2 2 9" xfId="59485"/>
    <cellStyle name="Note 8 2 2_PNF Disclosure Summary 063011" xfId="59486"/>
    <cellStyle name="Note 8 2 3" xfId="59487"/>
    <cellStyle name="Note 8 2 3 2" xfId="59488"/>
    <cellStyle name="Note 8 2 3 2 2" xfId="59489"/>
    <cellStyle name="Note 8 2 3 3" xfId="59490"/>
    <cellStyle name="Note 8 2 4" xfId="59491"/>
    <cellStyle name="Note 8 2 4 2" xfId="59492"/>
    <cellStyle name="Note 8 2 4 2 2" xfId="59493"/>
    <cellStyle name="Note 8 2 4 3" xfId="59494"/>
    <cellStyle name="Note 8 2 5" xfId="59495"/>
    <cellStyle name="Note 8 2 5 2" xfId="59496"/>
    <cellStyle name="Note 8 2 6" xfId="59497"/>
    <cellStyle name="Note 8 2 7" xfId="59498"/>
    <cellStyle name="Note 8 2 8" xfId="59499"/>
    <cellStyle name="Note 8 2 9" xfId="59500"/>
    <cellStyle name="Note 8 2_PNF Disclosure Summary 063011" xfId="59501"/>
    <cellStyle name="Note 8 20" xfId="59502"/>
    <cellStyle name="Note 8 21" xfId="59503"/>
    <cellStyle name="Note 8 22" xfId="59504"/>
    <cellStyle name="Note 8 3" xfId="59505"/>
    <cellStyle name="Note 8 3 10" xfId="59506"/>
    <cellStyle name="Note 8 3 11" xfId="59507"/>
    <cellStyle name="Note 8 3 12" xfId="59508"/>
    <cellStyle name="Note 8 3 13" xfId="59509"/>
    <cellStyle name="Note 8 3 14" xfId="59510"/>
    <cellStyle name="Note 8 3 15" xfId="59511"/>
    <cellStyle name="Note 8 3 16" xfId="59512"/>
    <cellStyle name="Note 8 3 2" xfId="59513"/>
    <cellStyle name="Note 8 3 2 10" xfId="59514"/>
    <cellStyle name="Note 8 3 2 11" xfId="59515"/>
    <cellStyle name="Note 8 3 2 12" xfId="59516"/>
    <cellStyle name="Note 8 3 2 13" xfId="59517"/>
    <cellStyle name="Note 8 3 2 14" xfId="59518"/>
    <cellStyle name="Note 8 3 2 15" xfId="59519"/>
    <cellStyle name="Note 8 3 2 2" xfId="59520"/>
    <cellStyle name="Note 8 3 2 2 2" xfId="59521"/>
    <cellStyle name="Note 8 3 2 2 2 2" xfId="59522"/>
    <cellStyle name="Note 8 3 2 2 3" xfId="59523"/>
    <cellStyle name="Note 8 3 2 3" xfId="59524"/>
    <cellStyle name="Note 8 3 2 3 2" xfId="59525"/>
    <cellStyle name="Note 8 3 2 3 2 2" xfId="59526"/>
    <cellStyle name="Note 8 3 2 3 3" xfId="59527"/>
    <cellStyle name="Note 8 3 2 4" xfId="59528"/>
    <cellStyle name="Note 8 3 2 4 2" xfId="59529"/>
    <cellStyle name="Note 8 3 2 5" xfId="59530"/>
    <cellStyle name="Note 8 3 2 6" xfId="59531"/>
    <cellStyle name="Note 8 3 2 7" xfId="59532"/>
    <cellStyle name="Note 8 3 2 8" xfId="59533"/>
    <cellStyle name="Note 8 3 2 9" xfId="59534"/>
    <cellStyle name="Note 8 3 2_PNF Disclosure Summary 063011" xfId="59535"/>
    <cellStyle name="Note 8 3 3" xfId="59536"/>
    <cellStyle name="Note 8 3 3 2" xfId="59537"/>
    <cellStyle name="Note 8 3 3 2 2" xfId="59538"/>
    <cellStyle name="Note 8 3 3 3" xfId="59539"/>
    <cellStyle name="Note 8 3 4" xfId="59540"/>
    <cellStyle name="Note 8 3 4 2" xfId="59541"/>
    <cellStyle name="Note 8 3 4 2 2" xfId="59542"/>
    <cellStyle name="Note 8 3 4 3" xfId="59543"/>
    <cellStyle name="Note 8 3 5" xfId="59544"/>
    <cellStyle name="Note 8 3 5 2" xfId="59545"/>
    <cellStyle name="Note 8 3 6" xfId="59546"/>
    <cellStyle name="Note 8 3 7" xfId="59547"/>
    <cellStyle name="Note 8 3 8" xfId="59548"/>
    <cellStyle name="Note 8 3 9" xfId="59549"/>
    <cellStyle name="Note 8 3_PNF Disclosure Summary 063011" xfId="59550"/>
    <cellStyle name="Note 8 4" xfId="59551"/>
    <cellStyle name="Note 8 4 10" xfId="59552"/>
    <cellStyle name="Note 8 4 11" xfId="59553"/>
    <cellStyle name="Note 8 4 12" xfId="59554"/>
    <cellStyle name="Note 8 4 13" xfId="59555"/>
    <cellStyle name="Note 8 4 14" xfId="59556"/>
    <cellStyle name="Note 8 4 15" xfId="59557"/>
    <cellStyle name="Note 8 4 16" xfId="59558"/>
    <cellStyle name="Note 8 4 2" xfId="59559"/>
    <cellStyle name="Note 8 4 2 10" xfId="59560"/>
    <cellStyle name="Note 8 4 2 11" xfId="59561"/>
    <cellStyle name="Note 8 4 2 12" xfId="59562"/>
    <cellStyle name="Note 8 4 2 13" xfId="59563"/>
    <cellStyle name="Note 8 4 2 14" xfId="59564"/>
    <cellStyle name="Note 8 4 2 15" xfId="59565"/>
    <cellStyle name="Note 8 4 2 2" xfId="59566"/>
    <cellStyle name="Note 8 4 2 2 2" xfId="59567"/>
    <cellStyle name="Note 8 4 2 2 2 2" xfId="59568"/>
    <cellStyle name="Note 8 4 2 2 3" xfId="59569"/>
    <cellStyle name="Note 8 4 2 3" xfId="59570"/>
    <cellStyle name="Note 8 4 2 3 2" xfId="59571"/>
    <cellStyle name="Note 8 4 2 3 2 2" xfId="59572"/>
    <cellStyle name="Note 8 4 2 3 3" xfId="59573"/>
    <cellStyle name="Note 8 4 2 4" xfId="59574"/>
    <cellStyle name="Note 8 4 2 4 2" xfId="59575"/>
    <cellStyle name="Note 8 4 2 5" xfId="59576"/>
    <cellStyle name="Note 8 4 2 6" xfId="59577"/>
    <cellStyle name="Note 8 4 2 7" xfId="59578"/>
    <cellStyle name="Note 8 4 2 8" xfId="59579"/>
    <cellStyle name="Note 8 4 2 9" xfId="59580"/>
    <cellStyle name="Note 8 4 2_PNF Disclosure Summary 063011" xfId="59581"/>
    <cellStyle name="Note 8 4 3" xfId="59582"/>
    <cellStyle name="Note 8 4 3 2" xfId="59583"/>
    <cellStyle name="Note 8 4 3 2 2" xfId="59584"/>
    <cellStyle name="Note 8 4 3 3" xfId="59585"/>
    <cellStyle name="Note 8 4 4" xfId="59586"/>
    <cellStyle name="Note 8 4 4 2" xfId="59587"/>
    <cellStyle name="Note 8 4 4 2 2" xfId="59588"/>
    <cellStyle name="Note 8 4 4 3" xfId="59589"/>
    <cellStyle name="Note 8 4 5" xfId="59590"/>
    <cellStyle name="Note 8 4 5 2" xfId="59591"/>
    <cellStyle name="Note 8 4 6" xfId="59592"/>
    <cellStyle name="Note 8 4 7" xfId="59593"/>
    <cellStyle name="Note 8 4 8" xfId="59594"/>
    <cellStyle name="Note 8 4 9" xfId="59595"/>
    <cellStyle name="Note 8 4_PNF Disclosure Summary 063011" xfId="59596"/>
    <cellStyle name="Note 8 5" xfId="59597"/>
    <cellStyle name="Note 8 5 10" xfId="59598"/>
    <cellStyle name="Note 8 5 11" xfId="59599"/>
    <cellStyle name="Note 8 5 12" xfId="59600"/>
    <cellStyle name="Note 8 5 13" xfId="59601"/>
    <cellStyle name="Note 8 5 14" xfId="59602"/>
    <cellStyle name="Note 8 5 15" xfId="59603"/>
    <cellStyle name="Note 8 5 16" xfId="59604"/>
    <cellStyle name="Note 8 5 2" xfId="59605"/>
    <cellStyle name="Note 8 5 2 10" xfId="59606"/>
    <cellStyle name="Note 8 5 2 11" xfId="59607"/>
    <cellStyle name="Note 8 5 2 12" xfId="59608"/>
    <cellStyle name="Note 8 5 2 13" xfId="59609"/>
    <cellStyle name="Note 8 5 2 14" xfId="59610"/>
    <cellStyle name="Note 8 5 2 15" xfId="59611"/>
    <cellStyle name="Note 8 5 2 2" xfId="59612"/>
    <cellStyle name="Note 8 5 2 2 2" xfId="59613"/>
    <cellStyle name="Note 8 5 2 2 2 2" xfId="59614"/>
    <cellStyle name="Note 8 5 2 2 3" xfId="59615"/>
    <cellStyle name="Note 8 5 2 3" xfId="59616"/>
    <cellStyle name="Note 8 5 2 3 2" xfId="59617"/>
    <cellStyle name="Note 8 5 2 3 2 2" xfId="59618"/>
    <cellStyle name="Note 8 5 2 3 3" xfId="59619"/>
    <cellStyle name="Note 8 5 2 4" xfId="59620"/>
    <cellStyle name="Note 8 5 2 4 2" xfId="59621"/>
    <cellStyle name="Note 8 5 2 5" xfId="59622"/>
    <cellStyle name="Note 8 5 2 6" xfId="59623"/>
    <cellStyle name="Note 8 5 2 7" xfId="59624"/>
    <cellStyle name="Note 8 5 2 8" xfId="59625"/>
    <cellStyle name="Note 8 5 2 9" xfId="59626"/>
    <cellStyle name="Note 8 5 2_PNF Disclosure Summary 063011" xfId="59627"/>
    <cellStyle name="Note 8 5 3" xfId="59628"/>
    <cellStyle name="Note 8 5 3 2" xfId="59629"/>
    <cellStyle name="Note 8 5 3 2 2" xfId="59630"/>
    <cellStyle name="Note 8 5 3 3" xfId="59631"/>
    <cellStyle name="Note 8 5 4" xfId="59632"/>
    <cellStyle name="Note 8 5 4 2" xfId="59633"/>
    <cellStyle name="Note 8 5 4 2 2" xfId="59634"/>
    <cellStyle name="Note 8 5 4 3" xfId="59635"/>
    <cellStyle name="Note 8 5 5" xfId="59636"/>
    <cellStyle name="Note 8 5 5 2" xfId="59637"/>
    <cellStyle name="Note 8 5 6" xfId="59638"/>
    <cellStyle name="Note 8 5 7" xfId="59639"/>
    <cellStyle name="Note 8 5 8" xfId="59640"/>
    <cellStyle name="Note 8 5 9" xfId="59641"/>
    <cellStyle name="Note 8 5_PNF Disclosure Summary 063011" xfId="59642"/>
    <cellStyle name="Note 8 6" xfId="59643"/>
    <cellStyle name="Note 8 6 10" xfId="59644"/>
    <cellStyle name="Note 8 6 11" xfId="59645"/>
    <cellStyle name="Note 8 6 12" xfId="59646"/>
    <cellStyle name="Note 8 6 13" xfId="59647"/>
    <cellStyle name="Note 8 6 14" xfId="59648"/>
    <cellStyle name="Note 8 6 15" xfId="59649"/>
    <cellStyle name="Note 8 6 16" xfId="59650"/>
    <cellStyle name="Note 8 6 2" xfId="59651"/>
    <cellStyle name="Note 8 6 2 10" xfId="59652"/>
    <cellStyle name="Note 8 6 2 11" xfId="59653"/>
    <cellStyle name="Note 8 6 2 12" xfId="59654"/>
    <cellStyle name="Note 8 6 2 13" xfId="59655"/>
    <cellStyle name="Note 8 6 2 14" xfId="59656"/>
    <cellStyle name="Note 8 6 2 15" xfId="59657"/>
    <cellStyle name="Note 8 6 2 2" xfId="59658"/>
    <cellStyle name="Note 8 6 2 2 2" xfId="59659"/>
    <cellStyle name="Note 8 6 2 2 2 2" xfId="59660"/>
    <cellStyle name="Note 8 6 2 2 3" xfId="59661"/>
    <cellStyle name="Note 8 6 2 3" xfId="59662"/>
    <cellStyle name="Note 8 6 2 3 2" xfId="59663"/>
    <cellStyle name="Note 8 6 2 3 2 2" xfId="59664"/>
    <cellStyle name="Note 8 6 2 3 3" xfId="59665"/>
    <cellStyle name="Note 8 6 2 4" xfId="59666"/>
    <cellStyle name="Note 8 6 2 4 2" xfId="59667"/>
    <cellStyle name="Note 8 6 2 5" xfId="59668"/>
    <cellStyle name="Note 8 6 2 6" xfId="59669"/>
    <cellStyle name="Note 8 6 2 7" xfId="59670"/>
    <cellStyle name="Note 8 6 2 8" xfId="59671"/>
    <cellStyle name="Note 8 6 2 9" xfId="59672"/>
    <cellStyle name="Note 8 6 2_PNF Disclosure Summary 063011" xfId="59673"/>
    <cellStyle name="Note 8 6 3" xfId="59674"/>
    <cellStyle name="Note 8 6 3 2" xfId="59675"/>
    <cellStyle name="Note 8 6 3 2 2" xfId="59676"/>
    <cellStyle name="Note 8 6 3 3" xfId="59677"/>
    <cellStyle name="Note 8 6 4" xfId="59678"/>
    <cellStyle name="Note 8 6 4 2" xfId="59679"/>
    <cellStyle name="Note 8 6 4 2 2" xfId="59680"/>
    <cellStyle name="Note 8 6 4 3" xfId="59681"/>
    <cellStyle name="Note 8 6 5" xfId="59682"/>
    <cellStyle name="Note 8 6 5 2" xfId="59683"/>
    <cellStyle name="Note 8 6 6" xfId="59684"/>
    <cellStyle name="Note 8 6 7" xfId="59685"/>
    <cellStyle name="Note 8 6 8" xfId="59686"/>
    <cellStyle name="Note 8 6 9" xfId="59687"/>
    <cellStyle name="Note 8 6_PNF Disclosure Summary 063011" xfId="59688"/>
    <cellStyle name="Note 8 7" xfId="59689"/>
    <cellStyle name="Note 8 7 10" xfId="59690"/>
    <cellStyle name="Note 8 7 11" xfId="59691"/>
    <cellStyle name="Note 8 7 12" xfId="59692"/>
    <cellStyle name="Note 8 7 13" xfId="59693"/>
    <cellStyle name="Note 8 7 14" xfId="59694"/>
    <cellStyle name="Note 8 7 15" xfId="59695"/>
    <cellStyle name="Note 8 7 16" xfId="59696"/>
    <cellStyle name="Note 8 7 2" xfId="59697"/>
    <cellStyle name="Note 8 7 2 10" xfId="59698"/>
    <cellStyle name="Note 8 7 2 11" xfId="59699"/>
    <cellStyle name="Note 8 7 2 12" xfId="59700"/>
    <cellStyle name="Note 8 7 2 13" xfId="59701"/>
    <cellStyle name="Note 8 7 2 14" xfId="59702"/>
    <cellStyle name="Note 8 7 2 15" xfId="59703"/>
    <cellStyle name="Note 8 7 2 2" xfId="59704"/>
    <cellStyle name="Note 8 7 2 2 2" xfId="59705"/>
    <cellStyle name="Note 8 7 2 2 2 2" xfId="59706"/>
    <cellStyle name="Note 8 7 2 2 3" xfId="59707"/>
    <cellStyle name="Note 8 7 2 3" xfId="59708"/>
    <cellStyle name="Note 8 7 2 3 2" xfId="59709"/>
    <cellStyle name="Note 8 7 2 3 2 2" xfId="59710"/>
    <cellStyle name="Note 8 7 2 3 3" xfId="59711"/>
    <cellStyle name="Note 8 7 2 4" xfId="59712"/>
    <cellStyle name="Note 8 7 2 4 2" xfId="59713"/>
    <cellStyle name="Note 8 7 2 5" xfId="59714"/>
    <cellStyle name="Note 8 7 2 6" xfId="59715"/>
    <cellStyle name="Note 8 7 2 7" xfId="59716"/>
    <cellStyle name="Note 8 7 2 8" xfId="59717"/>
    <cellStyle name="Note 8 7 2 9" xfId="59718"/>
    <cellStyle name="Note 8 7 2_PNF Disclosure Summary 063011" xfId="59719"/>
    <cellStyle name="Note 8 7 3" xfId="59720"/>
    <cellStyle name="Note 8 7 3 2" xfId="59721"/>
    <cellStyle name="Note 8 7 3 2 2" xfId="59722"/>
    <cellStyle name="Note 8 7 3 3" xfId="59723"/>
    <cellStyle name="Note 8 7 4" xfId="59724"/>
    <cellStyle name="Note 8 7 4 2" xfId="59725"/>
    <cellStyle name="Note 8 7 4 2 2" xfId="59726"/>
    <cellStyle name="Note 8 7 4 3" xfId="59727"/>
    <cellStyle name="Note 8 7 5" xfId="59728"/>
    <cellStyle name="Note 8 7 5 2" xfId="59729"/>
    <cellStyle name="Note 8 7 6" xfId="59730"/>
    <cellStyle name="Note 8 7 7" xfId="59731"/>
    <cellStyle name="Note 8 7 8" xfId="59732"/>
    <cellStyle name="Note 8 7 9" xfId="59733"/>
    <cellStyle name="Note 8 7_PNF Disclosure Summary 063011" xfId="59734"/>
    <cellStyle name="Note 8 8" xfId="59735"/>
    <cellStyle name="Note 8 8 10" xfId="59736"/>
    <cellStyle name="Note 8 8 11" xfId="59737"/>
    <cellStyle name="Note 8 8 12" xfId="59738"/>
    <cellStyle name="Note 8 8 13" xfId="59739"/>
    <cellStyle name="Note 8 8 14" xfId="59740"/>
    <cellStyle name="Note 8 8 15" xfId="59741"/>
    <cellStyle name="Note 8 8 2" xfId="59742"/>
    <cellStyle name="Note 8 8 2 2" xfId="59743"/>
    <cellStyle name="Note 8 8 2 2 2" xfId="59744"/>
    <cellStyle name="Note 8 8 2 3" xfId="59745"/>
    <cellStyle name="Note 8 8 3" xfId="59746"/>
    <cellStyle name="Note 8 8 3 2" xfId="59747"/>
    <cellStyle name="Note 8 8 3 2 2" xfId="59748"/>
    <cellStyle name="Note 8 8 3 3" xfId="59749"/>
    <cellStyle name="Note 8 8 4" xfId="59750"/>
    <cellStyle name="Note 8 8 4 2" xfId="59751"/>
    <cellStyle name="Note 8 8 5" xfId="59752"/>
    <cellStyle name="Note 8 8 6" xfId="59753"/>
    <cellStyle name="Note 8 8 7" xfId="59754"/>
    <cellStyle name="Note 8 8 8" xfId="59755"/>
    <cellStyle name="Note 8 8 9" xfId="59756"/>
    <cellStyle name="Note 8 8_PNF Disclosure Summary 063011" xfId="59757"/>
    <cellStyle name="Note 8 9" xfId="59758"/>
    <cellStyle name="Note 8 9 2" xfId="59759"/>
    <cellStyle name="Note 8 9 2 2" xfId="59760"/>
    <cellStyle name="Note 8 9 3" xfId="59761"/>
    <cellStyle name="Note 8_PNF Disclosure Summary 063011" xfId="59762"/>
    <cellStyle name="Note 9" xfId="59763"/>
    <cellStyle name="Note 9 10" xfId="59764"/>
    <cellStyle name="Note 9 10 2" xfId="59765"/>
    <cellStyle name="Note 9 10 2 2" xfId="59766"/>
    <cellStyle name="Note 9 10 3" xfId="59767"/>
    <cellStyle name="Note 9 11" xfId="59768"/>
    <cellStyle name="Note 9 11 2" xfId="59769"/>
    <cellStyle name="Note 9 12" xfId="59770"/>
    <cellStyle name="Note 9 13" xfId="59771"/>
    <cellStyle name="Note 9 14" xfId="59772"/>
    <cellStyle name="Note 9 15" xfId="59773"/>
    <cellStyle name="Note 9 16" xfId="59774"/>
    <cellStyle name="Note 9 17" xfId="59775"/>
    <cellStyle name="Note 9 18" xfId="59776"/>
    <cellStyle name="Note 9 19" xfId="59777"/>
    <cellStyle name="Note 9 2" xfId="59778"/>
    <cellStyle name="Note 9 2 10" xfId="59779"/>
    <cellStyle name="Note 9 2 11" xfId="59780"/>
    <cellStyle name="Note 9 2 12" xfId="59781"/>
    <cellStyle name="Note 9 2 13" xfId="59782"/>
    <cellStyle name="Note 9 2 14" xfId="59783"/>
    <cellStyle name="Note 9 2 15" xfId="59784"/>
    <cellStyle name="Note 9 2 16" xfId="59785"/>
    <cellStyle name="Note 9 2 2" xfId="59786"/>
    <cellStyle name="Note 9 2 2 10" xfId="59787"/>
    <cellStyle name="Note 9 2 2 11" xfId="59788"/>
    <cellStyle name="Note 9 2 2 12" xfId="59789"/>
    <cellStyle name="Note 9 2 2 13" xfId="59790"/>
    <cellStyle name="Note 9 2 2 14" xfId="59791"/>
    <cellStyle name="Note 9 2 2 15" xfId="59792"/>
    <cellStyle name="Note 9 2 2 2" xfId="59793"/>
    <cellStyle name="Note 9 2 2 2 2" xfId="59794"/>
    <cellStyle name="Note 9 2 2 2 2 2" xfId="59795"/>
    <cellStyle name="Note 9 2 2 2 3" xfId="59796"/>
    <cellStyle name="Note 9 2 2 3" xfId="59797"/>
    <cellStyle name="Note 9 2 2 3 2" xfId="59798"/>
    <cellStyle name="Note 9 2 2 3 2 2" xfId="59799"/>
    <cellStyle name="Note 9 2 2 3 3" xfId="59800"/>
    <cellStyle name="Note 9 2 2 4" xfId="59801"/>
    <cellStyle name="Note 9 2 2 4 2" xfId="59802"/>
    <cellStyle name="Note 9 2 2 5" xfId="59803"/>
    <cellStyle name="Note 9 2 2 6" xfId="59804"/>
    <cellStyle name="Note 9 2 2 7" xfId="59805"/>
    <cellStyle name="Note 9 2 2 8" xfId="59806"/>
    <cellStyle name="Note 9 2 2 9" xfId="59807"/>
    <cellStyle name="Note 9 2 2_PNF Disclosure Summary 063011" xfId="59808"/>
    <cellStyle name="Note 9 2 3" xfId="59809"/>
    <cellStyle name="Note 9 2 3 2" xfId="59810"/>
    <cellStyle name="Note 9 2 3 2 2" xfId="59811"/>
    <cellStyle name="Note 9 2 3 3" xfId="59812"/>
    <cellStyle name="Note 9 2 4" xfId="59813"/>
    <cellStyle name="Note 9 2 4 2" xfId="59814"/>
    <cellStyle name="Note 9 2 4 2 2" xfId="59815"/>
    <cellStyle name="Note 9 2 4 3" xfId="59816"/>
    <cellStyle name="Note 9 2 5" xfId="59817"/>
    <cellStyle name="Note 9 2 5 2" xfId="59818"/>
    <cellStyle name="Note 9 2 6" xfId="59819"/>
    <cellStyle name="Note 9 2 7" xfId="59820"/>
    <cellStyle name="Note 9 2 8" xfId="59821"/>
    <cellStyle name="Note 9 2 9" xfId="59822"/>
    <cellStyle name="Note 9 2_PNF Disclosure Summary 063011" xfId="59823"/>
    <cellStyle name="Note 9 20" xfId="59824"/>
    <cellStyle name="Note 9 21" xfId="59825"/>
    <cellStyle name="Note 9 22" xfId="59826"/>
    <cellStyle name="Note 9 3" xfId="59827"/>
    <cellStyle name="Note 9 3 10" xfId="59828"/>
    <cellStyle name="Note 9 3 11" xfId="59829"/>
    <cellStyle name="Note 9 3 12" xfId="59830"/>
    <cellStyle name="Note 9 3 13" xfId="59831"/>
    <cellStyle name="Note 9 3 14" xfId="59832"/>
    <cellStyle name="Note 9 3 15" xfId="59833"/>
    <cellStyle name="Note 9 3 16" xfId="59834"/>
    <cellStyle name="Note 9 3 2" xfId="59835"/>
    <cellStyle name="Note 9 3 2 10" xfId="59836"/>
    <cellStyle name="Note 9 3 2 11" xfId="59837"/>
    <cellStyle name="Note 9 3 2 12" xfId="59838"/>
    <cellStyle name="Note 9 3 2 13" xfId="59839"/>
    <cellStyle name="Note 9 3 2 14" xfId="59840"/>
    <cellStyle name="Note 9 3 2 15" xfId="59841"/>
    <cellStyle name="Note 9 3 2 2" xfId="59842"/>
    <cellStyle name="Note 9 3 2 2 2" xfId="59843"/>
    <cellStyle name="Note 9 3 2 2 2 2" xfId="59844"/>
    <cellStyle name="Note 9 3 2 2 3" xfId="59845"/>
    <cellStyle name="Note 9 3 2 3" xfId="59846"/>
    <cellStyle name="Note 9 3 2 3 2" xfId="59847"/>
    <cellStyle name="Note 9 3 2 3 2 2" xfId="59848"/>
    <cellStyle name="Note 9 3 2 3 3" xfId="59849"/>
    <cellStyle name="Note 9 3 2 4" xfId="59850"/>
    <cellStyle name="Note 9 3 2 4 2" xfId="59851"/>
    <cellStyle name="Note 9 3 2 5" xfId="59852"/>
    <cellStyle name="Note 9 3 2 6" xfId="59853"/>
    <cellStyle name="Note 9 3 2 7" xfId="59854"/>
    <cellStyle name="Note 9 3 2 8" xfId="59855"/>
    <cellStyle name="Note 9 3 2 9" xfId="59856"/>
    <cellStyle name="Note 9 3 2_PNF Disclosure Summary 063011" xfId="59857"/>
    <cellStyle name="Note 9 3 3" xfId="59858"/>
    <cellStyle name="Note 9 3 3 2" xfId="59859"/>
    <cellStyle name="Note 9 3 3 2 2" xfId="59860"/>
    <cellStyle name="Note 9 3 3 3" xfId="59861"/>
    <cellStyle name="Note 9 3 4" xfId="59862"/>
    <cellStyle name="Note 9 3 4 2" xfId="59863"/>
    <cellStyle name="Note 9 3 4 2 2" xfId="59864"/>
    <cellStyle name="Note 9 3 4 3" xfId="59865"/>
    <cellStyle name="Note 9 3 5" xfId="59866"/>
    <cellStyle name="Note 9 3 5 2" xfId="59867"/>
    <cellStyle name="Note 9 3 6" xfId="59868"/>
    <cellStyle name="Note 9 3 7" xfId="59869"/>
    <cellStyle name="Note 9 3 8" xfId="59870"/>
    <cellStyle name="Note 9 3 9" xfId="59871"/>
    <cellStyle name="Note 9 3_PNF Disclosure Summary 063011" xfId="59872"/>
    <cellStyle name="Note 9 4" xfId="59873"/>
    <cellStyle name="Note 9 4 10" xfId="59874"/>
    <cellStyle name="Note 9 4 11" xfId="59875"/>
    <cellStyle name="Note 9 4 12" xfId="59876"/>
    <cellStyle name="Note 9 4 13" xfId="59877"/>
    <cellStyle name="Note 9 4 14" xfId="59878"/>
    <cellStyle name="Note 9 4 15" xfId="59879"/>
    <cellStyle name="Note 9 4 16" xfId="59880"/>
    <cellStyle name="Note 9 4 2" xfId="59881"/>
    <cellStyle name="Note 9 4 2 10" xfId="59882"/>
    <cellStyle name="Note 9 4 2 11" xfId="59883"/>
    <cellStyle name="Note 9 4 2 12" xfId="59884"/>
    <cellStyle name="Note 9 4 2 13" xfId="59885"/>
    <cellStyle name="Note 9 4 2 14" xfId="59886"/>
    <cellStyle name="Note 9 4 2 15" xfId="59887"/>
    <cellStyle name="Note 9 4 2 2" xfId="59888"/>
    <cellStyle name="Note 9 4 2 2 2" xfId="59889"/>
    <cellStyle name="Note 9 4 2 2 2 2" xfId="59890"/>
    <cellStyle name="Note 9 4 2 2 3" xfId="59891"/>
    <cellStyle name="Note 9 4 2 3" xfId="59892"/>
    <cellStyle name="Note 9 4 2 3 2" xfId="59893"/>
    <cellStyle name="Note 9 4 2 3 2 2" xfId="59894"/>
    <cellStyle name="Note 9 4 2 3 3" xfId="59895"/>
    <cellStyle name="Note 9 4 2 4" xfId="59896"/>
    <cellStyle name="Note 9 4 2 4 2" xfId="59897"/>
    <cellStyle name="Note 9 4 2 5" xfId="59898"/>
    <cellStyle name="Note 9 4 2 6" xfId="59899"/>
    <cellStyle name="Note 9 4 2 7" xfId="59900"/>
    <cellStyle name="Note 9 4 2 8" xfId="59901"/>
    <cellStyle name="Note 9 4 2 9" xfId="59902"/>
    <cellStyle name="Note 9 4 2_PNF Disclosure Summary 063011" xfId="59903"/>
    <cellStyle name="Note 9 4 3" xfId="59904"/>
    <cellStyle name="Note 9 4 3 2" xfId="59905"/>
    <cellStyle name="Note 9 4 3 2 2" xfId="59906"/>
    <cellStyle name="Note 9 4 3 3" xfId="59907"/>
    <cellStyle name="Note 9 4 4" xfId="59908"/>
    <cellStyle name="Note 9 4 4 2" xfId="59909"/>
    <cellStyle name="Note 9 4 4 2 2" xfId="59910"/>
    <cellStyle name="Note 9 4 4 3" xfId="59911"/>
    <cellStyle name="Note 9 4 5" xfId="59912"/>
    <cellStyle name="Note 9 4 5 2" xfId="59913"/>
    <cellStyle name="Note 9 4 6" xfId="59914"/>
    <cellStyle name="Note 9 4 7" xfId="59915"/>
    <cellStyle name="Note 9 4 8" xfId="59916"/>
    <cellStyle name="Note 9 4 9" xfId="59917"/>
    <cellStyle name="Note 9 4_PNF Disclosure Summary 063011" xfId="59918"/>
    <cellStyle name="Note 9 5" xfId="59919"/>
    <cellStyle name="Note 9 5 10" xfId="59920"/>
    <cellStyle name="Note 9 5 11" xfId="59921"/>
    <cellStyle name="Note 9 5 12" xfId="59922"/>
    <cellStyle name="Note 9 5 13" xfId="59923"/>
    <cellStyle name="Note 9 5 14" xfId="59924"/>
    <cellStyle name="Note 9 5 15" xfId="59925"/>
    <cellStyle name="Note 9 5 16" xfId="59926"/>
    <cellStyle name="Note 9 5 2" xfId="59927"/>
    <cellStyle name="Note 9 5 2 10" xfId="59928"/>
    <cellStyle name="Note 9 5 2 11" xfId="59929"/>
    <cellStyle name="Note 9 5 2 12" xfId="59930"/>
    <cellStyle name="Note 9 5 2 13" xfId="59931"/>
    <cellStyle name="Note 9 5 2 14" xfId="59932"/>
    <cellStyle name="Note 9 5 2 15" xfId="59933"/>
    <cellStyle name="Note 9 5 2 2" xfId="59934"/>
    <cellStyle name="Note 9 5 2 2 2" xfId="59935"/>
    <cellStyle name="Note 9 5 2 2 2 2" xfId="59936"/>
    <cellStyle name="Note 9 5 2 2 3" xfId="59937"/>
    <cellStyle name="Note 9 5 2 3" xfId="59938"/>
    <cellStyle name="Note 9 5 2 3 2" xfId="59939"/>
    <cellStyle name="Note 9 5 2 3 2 2" xfId="59940"/>
    <cellStyle name="Note 9 5 2 3 3" xfId="59941"/>
    <cellStyle name="Note 9 5 2 4" xfId="59942"/>
    <cellStyle name="Note 9 5 2 4 2" xfId="59943"/>
    <cellStyle name="Note 9 5 2 5" xfId="59944"/>
    <cellStyle name="Note 9 5 2 6" xfId="59945"/>
    <cellStyle name="Note 9 5 2 7" xfId="59946"/>
    <cellStyle name="Note 9 5 2 8" xfId="59947"/>
    <cellStyle name="Note 9 5 2 9" xfId="59948"/>
    <cellStyle name="Note 9 5 2_PNF Disclosure Summary 063011" xfId="59949"/>
    <cellStyle name="Note 9 5 3" xfId="59950"/>
    <cellStyle name="Note 9 5 3 2" xfId="59951"/>
    <cellStyle name="Note 9 5 3 2 2" xfId="59952"/>
    <cellStyle name="Note 9 5 3 3" xfId="59953"/>
    <cellStyle name="Note 9 5 4" xfId="59954"/>
    <cellStyle name="Note 9 5 4 2" xfId="59955"/>
    <cellStyle name="Note 9 5 4 2 2" xfId="59956"/>
    <cellStyle name="Note 9 5 4 3" xfId="59957"/>
    <cellStyle name="Note 9 5 5" xfId="59958"/>
    <cellStyle name="Note 9 5 5 2" xfId="59959"/>
    <cellStyle name="Note 9 5 6" xfId="59960"/>
    <cellStyle name="Note 9 5 7" xfId="59961"/>
    <cellStyle name="Note 9 5 8" xfId="59962"/>
    <cellStyle name="Note 9 5 9" xfId="59963"/>
    <cellStyle name="Note 9 5_PNF Disclosure Summary 063011" xfId="59964"/>
    <cellStyle name="Note 9 6" xfId="59965"/>
    <cellStyle name="Note 9 6 10" xfId="59966"/>
    <cellStyle name="Note 9 6 11" xfId="59967"/>
    <cellStyle name="Note 9 6 12" xfId="59968"/>
    <cellStyle name="Note 9 6 13" xfId="59969"/>
    <cellStyle name="Note 9 6 14" xfId="59970"/>
    <cellStyle name="Note 9 6 15" xfId="59971"/>
    <cellStyle name="Note 9 6 16" xfId="59972"/>
    <cellStyle name="Note 9 6 2" xfId="59973"/>
    <cellStyle name="Note 9 6 2 10" xfId="59974"/>
    <cellStyle name="Note 9 6 2 11" xfId="59975"/>
    <cellStyle name="Note 9 6 2 12" xfId="59976"/>
    <cellStyle name="Note 9 6 2 13" xfId="59977"/>
    <cellStyle name="Note 9 6 2 14" xfId="59978"/>
    <cellStyle name="Note 9 6 2 15" xfId="59979"/>
    <cellStyle name="Note 9 6 2 2" xfId="59980"/>
    <cellStyle name="Note 9 6 2 2 2" xfId="59981"/>
    <cellStyle name="Note 9 6 2 2 2 2" xfId="59982"/>
    <cellStyle name="Note 9 6 2 2 3" xfId="59983"/>
    <cellStyle name="Note 9 6 2 3" xfId="59984"/>
    <cellStyle name="Note 9 6 2 3 2" xfId="59985"/>
    <cellStyle name="Note 9 6 2 3 2 2" xfId="59986"/>
    <cellStyle name="Note 9 6 2 3 3" xfId="59987"/>
    <cellStyle name="Note 9 6 2 4" xfId="59988"/>
    <cellStyle name="Note 9 6 2 4 2" xfId="59989"/>
    <cellStyle name="Note 9 6 2 5" xfId="59990"/>
    <cellStyle name="Note 9 6 2 6" xfId="59991"/>
    <cellStyle name="Note 9 6 2 7" xfId="59992"/>
    <cellStyle name="Note 9 6 2 8" xfId="59993"/>
    <cellStyle name="Note 9 6 2 9" xfId="59994"/>
    <cellStyle name="Note 9 6 2_PNF Disclosure Summary 063011" xfId="59995"/>
    <cellStyle name="Note 9 6 3" xfId="59996"/>
    <cellStyle name="Note 9 6 3 2" xfId="59997"/>
    <cellStyle name="Note 9 6 3 2 2" xfId="59998"/>
    <cellStyle name="Note 9 6 3 3" xfId="59999"/>
    <cellStyle name="Note 9 6 4" xfId="60000"/>
    <cellStyle name="Note 9 6 4 2" xfId="60001"/>
    <cellStyle name="Note 9 6 4 2 2" xfId="60002"/>
    <cellStyle name="Note 9 6 4 3" xfId="60003"/>
    <cellStyle name="Note 9 6 5" xfId="60004"/>
    <cellStyle name="Note 9 6 5 2" xfId="60005"/>
    <cellStyle name="Note 9 6 6" xfId="60006"/>
    <cellStyle name="Note 9 6 7" xfId="60007"/>
    <cellStyle name="Note 9 6 8" xfId="60008"/>
    <cellStyle name="Note 9 6 9" xfId="60009"/>
    <cellStyle name="Note 9 6_PNF Disclosure Summary 063011" xfId="60010"/>
    <cellStyle name="Note 9 7" xfId="60011"/>
    <cellStyle name="Note 9 7 10" xfId="60012"/>
    <cellStyle name="Note 9 7 11" xfId="60013"/>
    <cellStyle name="Note 9 7 12" xfId="60014"/>
    <cellStyle name="Note 9 7 13" xfId="60015"/>
    <cellStyle name="Note 9 7 14" xfId="60016"/>
    <cellStyle name="Note 9 7 15" xfId="60017"/>
    <cellStyle name="Note 9 7 16" xfId="60018"/>
    <cellStyle name="Note 9 7 2" xfId="60019"/>
    <cellStyle name="Note 9 7 2 10" xfId="60020"/>
    <cellStyle name="Note 9 7 2 11" xfId="60021"/>
    <cellStyle name="Note 9 7 2 12" xfId="60022"/>
    <cellStyle name="Note 9 7 2 13" xfId="60023"/>
    <cellStyle name="Note 9 7 2 14" xfId="60024"/>
    <cellStyle name="Note 9 7 2 15" xfId="60025"/>
    <cellStyle name="Note 9 7 2 2" xfId="60026"/>
    <cellStyle name="Note 9 7 2 2 2" xfId="60027"/>
    <cellStyle name="Note 9 7 2 2 2 2" xfId="60028"/>
    <cellStyle name="Note 9 7 2 2 3" xfId="60029"/>
    <cellStyle name="Note 9 7 2 3" xfId="60030"/>
    <cellStyle name="Note 9 7 2 3 2" xfId="60031"/>
    <cellStyle name="Note 9 7 2 3 2 2" xfId="60032"/>
    <cellStyle name="Note 9 7 2 3 3" xfId="60033"/>
    <cellStyle name="Note 9 7 2 4" xfId="60034"/>
    <cellStyle name="Note 9 7 2 4 2" xfId="60035"/>
    <cellStyle name="Note 9 7 2 5" xfId="60036"/>
    <cellStyle name="Note 9 7 2 6" xfId="60037"/>
    <cellStyle name="Note 9 7 2 7" xfId="60038"/>
    <cellStyle name="Note 9 7 2 8" xfId="60039"/>
    <cellStyle name="Note 9 7 2 9" xfId="60040"/>
    <cellStyle name="Note 9 7 2_PNF Disclosure Summary 063011" xfId="60041"/>
    <cellStyle name="Note 9 7 3" xfId="60042"/>
    <cellStyle name="Note 9 7 3 2" xfId="60043"/>
    <cellStyle name="Note 9 7 3 2 2" xfId="60044"/>
    <cellStyle name="Note 9 7 3 3" xfId="60045"/>
    <cellStyle name="Note 9 7 4" xfId="60046"/>
    <cellStyle name="Note 9 7 4 2" xfId="60047"/>
    <cellStyle name="Note 9 7 4 2 2" xfId="60048"/>
    <cellStyle name="Note 9 7 4 3" xfId="60049"/>
    <cellStyle name="Note 9 7 5" xfId="60050"/>
    <cellStyle name="Note 9 7 5 2" xfId="60051"/>
    <cellStyle name="Note 9 7 6" xfId="60052"/>
    <cellStyle name="Note 9 7 7" xfId="60053"/>
    <cellStyle name="Note 9 7 8" xfId="60054"/>
    <cellStyle name="Note 9 7 9" xfId="60055"/>
    <cellStyle name="Note 9 7_PNF Disclosure Summary 063011" xfId="60056"/>
    <cellStyle name="Note 9 8" xfId="60057"/>
    <cellStyle name="Note 9 8 10" xfId="60058"/>
    <cellStyle name="Note 9 8 11" xfId="60059"/>
    <cellStyle name="Note 9 8 12" xfId="60060"/>
    <cellStyle name="Note 9 8 13" xfId="60061"/>
    <cellStyle name="Note 9 8 14" xfId="60062"/>
    <cellStyle name="Note 9 8 15" xfId="60063"/>
    <cellStyle name="Note 9 8 2" xfId="60064"/>
    <cellStyle name="Note 9 8 2 2" xfId="60065"/>
    <cellStyle name="Note 9 8 2 2 2" xfId="60066"/>
    <cellStyle name="Note 9 8 2 3" xfId="60067"/>
    <cellStyle name="Note 9 8 3" xfId="60068"/>
    <cellStyle name="Note 9 8 3 2" xfId="60069"/>
    <cellStyle name="Note 9 8 3 2 2" xfId="60070"/>
    <cellStyle name="Note 9 8 3 3" xfId="60071"/>
    <cellStyle name="Note 9 8 4" xfId="60072"/>
    <cellStyle name="Note 9 8 4 2" xfId="60073"/>
    <cellStyle name="Note 9 8 5" xfId="60074"/>
    <cellStyle name="Note 9 8 6" xfId="60075"/>
    <cellStyle name="Note 9 8 7" xfId="60076"/>
    <cellStyle name="Note 9 8 8" xfId="60077"/>
    <cellStyle name="Note 9 8 9" xfId="60078"/>
    <cellStyle name="Note 9 8_PNF Disclosure Summary 063011" xfId="60079"/>
    <cellStyle name="Note 9 9" xfId="60080"/>
    <cellStyle name="Note 9 9 2" xfId="60081"/>
    <cellStyle name="Note 9 9 2 2" xfId="60082"/>
    <cellStyle name="Note 9 9 3" xfId="60083"/>
    <cellStyle name="Note 9_PNF Disclosure Summary 063011" xfId="60084"/>
    <cellStyle name="Percent" xfId="2" builtinId="5"/>
    <cellStyle name="Percent 2" xfId="60085"/>
    <cellStyle name="Percent 2 2" xfId="60086"/>
    <cellStyle name="Percent 2 3" xfId="60087"/>
    <cellStyle name="Percent 2 4" xfId="60088"/>
    <cellStyle name="Percent 2 5" xfId="60089"/>
    <cellStyle name="Percent 2 6" xfId="60090"/>
    <cellStyle name="Percent 3" xfId="60091"/>
    <cellStyle name="Percent 4" xfId="600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acle\SmartView\bin\HsTbar.xl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59sec/FINANCIAL%20REPORTING%20BY%20YEAR/2017/Q4%202017/Financial%20Statements/12%20-%20December/Pro%20Forma%20December%202017%20PL_Trend%201.2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HsGetValue"/>
    </defined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al Items Table"/>
      <sheetName val="Single Month Trend"/>
      <sheetName val="December 2017 without divestitu"/>
      <sheetName val="December 2017 Sold"/>
      <sheetName val="December 2017 PL"/>
      <sheetName val="Historic Trend"/>
      <sheetName val="PreTax Inc Rec"/>
      <sheetName val="Disco NI Rec"/>
      <sheetName val="EPS Calculation"/>
      <sheetName val="December Conv Notes Dilutio"/>
      <sheetName val="November Conv Notes Dilution"/>
      <sheetName val="October Conv Notes Diluti"/>
      <sheetName val="September Conv Notes Dilution"/>
      <sheetName val="August Conv Notes Dilution"/>
      <sheetName val="July Conv Notes Dilution"/>
      <sheetName val="June Conv Notes Dilution"/>
      <sheetName val="May Conv Notes Dilution"/>
      <sheetName val="April Conv Notes Dilution"/>
      <sheetName val="March Conv Notes Dilution"/>
      <sheetName val="Feb Conv Notes Dilution"/>
      <sheetName val="Jan Conv Notes Dilution"/>
      <sheetName val="Dec Conv Notes Dilu"/>
      <sheetName val="Batch Rec"/>
      <sheetName val="7777 Adj"/>
      <sheetName val="  Summary"/>
      <sheetName val="DB Std Adjust"/>
      <sheetName val="Sheet1"/>
      <sheetName val="Standards"/>
      <sheetName val="Sheet2"/>
    </sheetNames>
    <sheetDataSet>
      <sheetData sheetId="0">
        <row r="1">
          <cell r="C1" t="str">
            <v>December</v>
          </cell>
        </row>
        <row r="2">
          <cell r="C2">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WN214"/>
  <sheetViews>
    <sheetView tabSelected="1" zoomScale="70" zoomScaleNormal="70" workbookViewId="0">
      <selection activeCell="P94" sqref="P94"/>
    </sheetView>
  </sheetViews>
  <sheetFormatPr defaultColWidth="9.140625" defaultRowHeight="20.25" x14ac:dyDescent="0.3"/>
  <cols>
    <col min="1" max="1" width="100.140625" style="6" customWidth="1"/>
    <col min="2" max="2" width="38.42578125" style="5" hidden="1" customWidth="1"/>
    <col min="3" max="4" width="39.28515625" style="5" hidden="1" customWidth="1"/>
    <col min="5" max="5" width="36" style="5" hidden="1" customWidth="1"/>
    <col min="6" max="8" width="37" style="5" hidden="1" customWidth="1"/>
    <col min="9" max="9" width="3.85546875" style="5" hidden="1" customWidth="1"/>
    <col min="10" max="14" width="28.85546875" style="5" customWidth="1"/>
    <col min="15" max="147" width="17.7109375" style="5" customWidth="1"/>
    <col min="148" max="612" width="9.140625" style="5"/>
    <col min="613" max="16384" width="9.140625" style="8"/>
  </cols>
  <sheetData>
    <row r="1" spans="1:612" s="248" customFormat="1" ht="23.25" customHeight="1" x14ac:dyDescent="0.25">
      <c r="A1" s="253" t="s">
        <v>146</v>
      </c>
      <c r="B1" s="253"/>
      <c r="C1" s="253"/>
      <c r="D1" s="253"/>
      <c r="E1" s="253"/>
      <c r="F1" s="253"/>
      <c r="G1" s="253"/>
      <c r="H1" s="253"/>
      <c r="I1" s="253"/>
      <c r="J1" s="253"/>
      <c r="K1" s="253"/>
      <c r="L1" s="253"/>
      <c r="M1" s="253"/>
      <c r="N1" s="253"/>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7"/>
      <c r="IC1" s="247"/>
      <c r="ID1" s="247"/>
      <c r="IE1" s="247"/>
      <c r="IF1" s="247"/>
      <c r="IG1" s="247"/>
      <c r="IH1" s="247"/>
      <c r="II1" s="247"/>
      <c r="IJ1" s="247"/>
      <c r="IK1" s="247"/>
      <c r="IL1" s="247"/>
      <c r="IM1" s="247"/>
      <c r="IN1" s="247"/>
      <c r="IO1" s="247"/>
      <c r="IP1" s="247"/>
      <c r="IQ1" s="247"/>
      <c r="IR1" s="247"/>
      <c r="IS1" s="247"/>
      <c r="IT1" s="247"/>
      <c r="IU1" s="247"/>
      <c r="IV1" s="247"/>
      <c r="IW1" s="247"/>
      <c r="IX1" s="247"/>
      <c r="IY1" s="247"/>
      <c r="IZ1" s="247"/>
      <c r="JA1" s="247"/>
      <c r="JB1" s="247"/>
      <c r="JC1" s="247"/>
      <c r="JD1" s="247"/>
      <c r="JE1" s="247"/>
      <c r="JF1" s="247"/>
      <c r="JG1" s="247"/>
      <c r="JH1" s="247"/>
      <c r="JI1" s="247"/>
      <c r="JJ1" s="247"/>
      <c r="JK1" s="247"/>
      <c r="JL1" s="247"/>
      <c r="JM1" s="247"/>
      <c r="JN1" s="247"/>
      <c r="JO1" s="247"/>
      <c r="JP1" s="247"/>
      <c r="JQ1" s="247"/>
      <c r="JR1" s="247"/>
      <c r="JS1" s="247"/>
      <c r="JT1" s="247"/>
      <c r="JU1" s="247"/>
      <c r="JV1" s="247"/>
      <c r="JW1" s="247"/>
      <c r="JX1" s="247"/>
      <c r="JY1" s="247"/>
      <c r="JZ1" s="247"/>
      <c r="KA1" s="247"/>
      <c r="KB1" s="247"/>
      <c r="KC1" s="247"/>
      <c r="KD1" s="247"/>
      <c r="KE1" s="247"/>
      <c r="KF1" s="247"/>
      <c r="KG1" s="247"/>
      <c r="KH1" s="247"/>
      <c r="KI1" s="247"/>
      <c r="KJ1" s="247"/>
      <c r="KK1" s="247"/>
      <c r="KL1" s="247"/>
      <c r="KM1" s="247"/>
      <c r="KN1" s="247"/>
      <c r="KO1" s="247"/>
      <c r="KP1" s="247"/>
      <c r="KQ1" s="247"/>
      <c r="KR1" s="247"/>
      <c r="KS1" s="247"/>
      <c r="KT1" s="247"/>
      <c r="KU1" s="247"/>
      <c r="KV1" s="247"/>
      <c r="KW1" s="247"/>
      <c r="KX1" s="247"/>
      <c r="KY1" s="247"/>
      <c r="KZ1" s="247"/>
      <c r="LA1" s="247"/>
      <c r="LB1" s="247"/>
      <c r="LC1" s="247"/>
      <c r="LD1" s="247"/>
      <c r="LE1" s="247"/>
      <c r="LF1" s="247"/>
      <c r="LG1" s="247"/>
      <c r="LH1" s="247"/>
      <c r="LI1" s="247"/>
      <c r="LJ1" s="247"/>
      <c r="LK1" s="247"/>
      <c r="LL1" s="247"/>
      <c r="LM1" s="247"/>
      <c r="LN1" s="247"/>
      <c r="LO1" s="247"/>
      <c r="LP1" s="247"/>
      <c r="LQ1" s="247"/>
      <c r="LR1" s="247"/>
      <c r="LS1" s="247"/>
      <c r="LT1" s="247"/>
      <c r="LU1" s="247"/>
      <c r="LV1" s="247"/>
      <c r="LW1" s="247"/>
      <c r="LX1" s="247"/>
      <c r="LY1" s="247"/>
      <c r="LZ1" s="247"/>
      <c r="MA1" s="247"/>
      <c r="MB1" s="247"/>
      <c r="MC1" s="247"/>
      <c r="MD1" s="247"/>
      <c r="ME1" s="247"/>
      <c r="MF1" s="247"/>
      <c r="MG1" s="247"/>
      <c r="MH1" s="247"/>
      <c r="MI1" s="247"/>
      <c r="MJ1" s="247"/>
      <c r="MK1" s="247"/>
      <c r="ML1" s="247"/>
      <c r="MM1" s="247"/>
      <c r="MN1" s="247"/>
      <c r="MO1" s="247"/>
      <c r="MP1" s="247"/>
      <c r="MQ1" s="247"/>
      <c r="MR1" s="247"/>
      <c r="MS1" s="247"/>
      <c r="MT1" s="247"/>
      <c r="MU1" s="247"/>
      <c r="MV1" s="247"/>
      <c r="MW1" s="247"/>
      <c r="MX1" s="247"/>
      <c r="MY1" s="247"/>
      <c r="MZ1" s="247"/>
      <c r="NA1" s="247"/>
      <c r="NB1" s="247"/>
      <c r="NC1" s="247"/>
      <c r="ND1" s="247"/>
      <c r="NE1" s="247"/>
      <c r="NF1" s="247"/>
      <c r="NG1" s="247"/>
      <c r="NH1" s="247"/>
      <c r="NI1" s="247"/>
      <c r="NJ1" s="247"/>
      <c r="NK1" s="247"/>
      <c r="NL1" s="247"/>
      <c r="NM1" s="247"/>
      <c r="NN1" s="247"/>
      <c r="NO1" s="247"/>
      <c r="NP1" s="247"/>
      <c r="NQ1" s="247"/>
      <c r="NR1" s="247"/>
      <c r="NS1" s="247"/>
      <c r="NT1" s="247"/>
      <c r="NU1" s="247"/>
      <c r="NV1" s="247"/>
      <c r="NW1" s="247"/>
      <c r="NX1" s="247"/>
      <c r="NY1" s="247"/>
      <c r="NZ1" s="247"/>
      <c r="OA1" s="247"/>
      <c r="OB1" s="247"/>
      <c r="OC1" s="247"/>
      <c r="OD1" s="247"/>
      <c r="OE1" s="247"/>
      <c r="OF1" s="247"/>
      <c r="OG1" s="247"/>
      <c r="OH1" s="247"/>
      <c r="OI1" s="247"/>
      <c r="OJ1" s="247"/>
      <c r="OK1" s="247"/>
      <c r="OL1" s="247"/>
      <c r="OM1" s="247"/>
      <c r="ON1" s="247"/>
      <c r="OO1" s="247"/>
      <c r="OP1" s="247"/>
      <c r="OQ1" s="247"/>
      <c r="OR1" s="247"/>
      <c r="OS1" s="247"/>
      <c r="OT1" s="247"/>
      <c r="OU1" s="247"/>
      <c r="OV1" s="247"/>
      <c r="OW1" s="247"/>
      <c r="OX1" s="247"/>
      <c r="OY1" s="247"/>
      <c r="OZ1" s="247"/>
      <c r="PA1" s="247"/>
      <c r="PB1" s="247"/>
      <c r="PC1" s="247"/>
      <c r="PD1" s="247"/>
      <c r="PE1" s="247"/>
      <c r="PF1" s="247"/>
      <c r="PG1" s="247"/>
      <c r="PH1" s="247"/>
      <c r="PI1" s="247"/>
      <c r="PJ1" s="247"/>
      <c r="PK1" s="247"/>
      <c r="PL1" s="247"/>
      <c r="PM1" s="247"/>
      <c r="PN1" s="247"/>
      <c r="PO1" s="247"/>
      <c r="PP1" s="247"/>
      <c r="PQ1" s="247"/>
      <c r="PR1" s="247"/>
      <c r="PS1" s="247"/>
      <c r="PT1" s="247"/>
      <c r="PU1" s="247"/>
      <c r="PV1" s="247"/>
      <c r="PW1" s="247"/>
      <c r="PX1" s="247"/>
      <c r="PY1" s="247"/>
      <c r="PZ1" s="247"/>
      <c r="QA1" s="247"/>
      <c r="QB1" s="247"/>
      <c r="QC1" s="247"/>
      <c r="QD1" s="247"/>
      <c r="QE1" s="247"/>
      <c r="QF1" s="247"/>
      <c r="QG1" s="247"/>
      <c r="QH1" s="247"/>
      <c r="QI1" s="247"/>
      <c r="QJ1" s="247"/>
      <c r="QK1" s="247"/>
      <c r="QL1" s="247"/>
      <c r="QM1" s="247"/>
      <c r="QN1" s="247"/>
      <c r="QO1" s="247"/>
      <c r="QP1" s="247"/>
      <c r="QQ1" s="247"/>
      <c r="QR1" s="247"/>
      <c r="QS1" s="247"/>
      <c r="QT1" s="247"/>
      <c r="QU1" s="247"/>
      <c r="QV1" s="247"/>
      <c r="QW1" s="247"/>
      <c r="QX1" s="247"/>
      <c r="QY1" s="247"/>
      <c r="QZ1" s="247"/>
      <c r="RA1" s="247"/>
      <c r="RB1" s="247"/>
      <c r="RC1" s="247"/>
      <c r="RD1" s="247"/>
      <c r="RE1" s="247"/>
      <c r="RF1" s="247"/>
      <c r="RG1" s="247"/>
      <c r="RH1" s="247"/>
      <c r="RI1" s="247"/>
      <c r="RJ1" s="247"/>
      <c r="RK1" s="247"/>
      <c r="RL1" s="247"/>
      <c r="RM1" s="247"/>
      <c r="RN1" s="247"/>
      <c r="RO1" s="247"/>
      <c r="RP1" s="247"/>
      <c r="RQ1" s="247"/>
      <c r="RR1" s="247"/>
      <c r="RS1" s="247"/>
      <c r="RT1" s="247"/>
      <c r="RU1" s="247"/>
      <c r="RV1" s="247"/>
      <c r="RW1" s="247"/>
      <c r="RX1" s="247"/>
      <c r="RY1" s="247"/>
      <c r="RZ1" s="247"/>
      <c r="SA1" s="247"/>
      <c r="SB1" s="247"/>
      <c r="SC1" s="247"/>
      <c r="SD1" s="247"/>
      <c r="SE1" s="247"/>
      <c r="SF1" s="247"/>
      <c r="SG1" s="247"/>
      <c r="SH1" s="247"/>
      <c r="SI1" s="247"/>
      <c r="SJ1" s="247"/>
      <c r="SK1" s="247"/>
      <c r="SL1" s="247"/>
      <c r="SM1" s="247"/>
      <c r="SN1" s="247"/>
      <c r="SO1" s="247"/>
      <c r="SP1" s="247"/>
      <c r="SQ1" s="247"/>
      <c r="SR1" s="247"/>
      <c r="SS1" s="247"/>
      <c r="ST1" s="247"/>
      <c r="SU1" s="247"/>
      <c r="SV1" s="247"/>
      <c r="SW1" s="247"/>
      <c r="SX1" s="247"/>
      <c r="SY1" s="247"/>
      <c r="SZ1" s="247"/>
      <c r="TA1" s="247"/>
      <c r="TB1" s="247"/>
      <c r="TC1" s="247"/>
      <c r="TD1" s="247"/>
      <c r="TE1" s="247"/>
      <c r="TF1" s="247"/>
      <c r="TG1" s="247"/>
      <c r="TH1" s="247"/>
      <c r="TI1" s="247"/>
      <c r="TJ1" s="247"/>
      <c r="TK1" s="247"/>
      <c r="TL1" s="247"/>
      <c r="TM1" s="247"/>
      <c r="TN1" s="247"/>
      <c r="TO1" s="247"/>
      <c r="TP1" s="247"/>
      <c r="TQ1" s="247"/>
      <c r="TR1" s="247"/>
      <c r="TS1" s="247"/>
      <c r="TT1" s="247"/>
      <c r="TU1" s="247"/>
      <c r="TV1" s="247"/>
      <c r="TW1" s="247"/>
      <c r="TX1" s="247"/>
      <c r="TY1" s="247"/>
      <c r="TZ1" s="247"/>
      <c r="UA1" s="247"/>
      <c r="UB1" s="247"/>
      <c r="UC1" s="247"/>
      <c r="UD1" s="247"/>
      <c r="UE1" s="247"/>
      <c r="UF1" s="247"/>
      <c r="UG1" s="247"/>
      <c r="UH1" s="247"/>
      <c r="UI1" s="247"/>
      <c r="UJ1" s="247"/>
      <c r="UK1" s="247"/>
      <c r="UL1" s="247"/>
      <c r="UM1" s="247"/>
      <c r="UN1" s="247"/>
      <c r="UO1" s="247"/>
      <c r="UP1" s="247"/>
      <c r="UQ1" s="247"/>
      <c r="UR1" s="247"/>
      <c r="US1" s="247"/>
      <c r="UT1" s="247"/>
      <c r="UU1" s="247"/>
      <c r="UV1" s="247"/>
      <c r="UW1" s="247"/>
      <c r="UX1" s="247"/>
      <c r="UY1" s="247"/>
      <c r="UZ1" s="247"/>
      <c r="VA1" s="247"/>
      <c r="VB1" s="247"/>
      <c r="VC1" s="247"/>
      <c r="VD1" s="247"/>
      <c r="VE1" s="247"/>
      <c r="VF1" s="247"/>
      <c r="VG1" s="247"/>
      <c r="VH1" s="247"/>
      <c r="VI1" s="247"/>
      <c r="VJ1" s="247"/>
      <c r="VK1" s="247"/>
      <c r="VL1" s="247"/>
      <c r="VM1" s="247"/>
      <c r="VN1" s="247"/>
      <c r="VO1" s="247"/>
      <c r="VP1" s="247"/>
      <c r="VQ1" s="247"/>
      <c r="VR1" s="247"/>
      <c r="VS1" s="247"/>
      <c r="VT1" s="247"/>
      <c r="VU1" s="247"/>
      <c r="VV1" s="247"/>
      <c r="VW1" s="247"/>
      <c r="VX1" s="247"/>
      <c r="VY1" s="247"/>
      <c r="VZ1" s="247"/>
      <c r="WA1" s="247"/>
      <c r="WB1" s="247"/>
      <c r="WC1" s="247"/>
      <c r="WD1" s="247"/>
      <c r="WE1" s="247"/>
      <c r="WF1" s="247"/>
      <c r="WG1" s="247"/>
      <c r="WH1" s="247"/>
      <c r="WI1" s="247"/>
      <c r="WJ1" s="247"/>
      <c r="WK1" s="247"/>
      <c r="WL1" s="247"/>
      <c r="WM1" s="247"/>
      <c r="WN1" s="247"/>
    </row>
    <row r="2" spans="1:612" ht="24" customHeight="1" x14ac:dyDescent="0.25">
      <c r="A2" s="254" t="s">
        <v>72</v>
      </c>
      <c r="B2" s="254"/>
      <c r="C2" s="254"/>
      <c r="D2" s="254"/>
      <c r="E2" s="254"/>
      <c r="F2" s="254"/>
      <c r="G2" s="254"/>
      <c r="H2" s="254"/>
      <c r="I2" s="254"/>
      <c r="J2" s="254"/>
      <c r="K2" s="254"/>
      <c r="L2" s="254"/>
      <c r="M2" s="254"/>
      <c r="N2" s="254"/>
    </row>
    <row r="3" spans="1:612" ht="10.5" customHeight="1" thickBot="1" x14ac:dyDescent="0.3">
      <c r="A3" s="9"/>
      <c r="J3" s="120"/>
      <c r="K3" s="120"/>
      <c r="L3" s="120"/>
      <c r="M3" s="120"/>
    </row>
    <row r="4" spans="1:612" s="12" customFormat="1" ht="24" customHeight="1" x14ac:dyDescent="0.35">
      <c r="A4" s="10"/>
      <c r="B4" s="11" t="e">
        <f>#REF!</f>
        <v>#REF!</v>
      </c>
      <c r="C4" s="11" t="e">
        <f>#REF!</f>
        <v>#REF!</v>
      </c>
      <c r="D4" s="11" t="e">
        <f>#REF!</f>
        <v>#REF!</v>
      </c>
      <c r="E4" s="11" t="e">
        <f>#REF!</f>
        <v>#REF!</v>
      </c>
      <c r="F4" s="11" t="e">
        <f>#REF!</f>
        <v>#REF!</v>
      </c>
      <c r="G4" s="11" t="e">
        <f>#REF!</f>
        <v>#REF!</v>
      </c>
      <c r="H4" s="11" t="e">
        <f>#REF!</f>
        <v>#REF!</v>
      </c>
      <c r="I4" s="11" t="e">
        <f>#REF!</f>
        <v>#REF!</v>
      </c>
      <c r="J4" s="131" t="s">
        <v>0</v>
      </c>
      <c r="K4" s="131" t="s">
        <v>1</v>
      </c>
      <c r="L4" s="131" t="s">
        <v>2</v>
      </c>
      <c r="M4" s="131" t="s">
        <v>3</v>
      </c>
      <c r="N4" s="131" t="s">
        <v>0</v>
      </c>
    </row>
    <row r="5" spans="1:612" s="15" customFormat="1" ht="24" customHeight="1" thickBot="1" x14ac:dyDescent="0.4">
      <c r="A5" s="13"/>
      <c r="B5" s="14" t="e">
        <f>#REF!</f>
        <v>#REF!</v>
      </c>
      <c r="C5" s="14" t="e">
        <f>#REF!</f>
        <v>#REF!</v>
      </c>
      <c r="D5" s="14" t="e">
        <f>#REF!</f>
        <v>#REF!</v>
      </c>
      <c r="E5" s="14" t="e">
        <f>#REF!</f>
        <v>#REF!</v>
      </c>
      <c r="F5" s="14" t="e">
        <f>#REF!</f>
        <v>#REF!</v>
      </c>
      <c r="G5" s="14" t="e">
        <f>#REF!</f>
        <v>#REF!</v>
      </c>
      <c r="H5" s="14" t="e">
        <f>#REF!</f>
        <v>#REF!</v>
      </c>
      <c r="I5" s="14" t="e">
        <f>#REF!</f>
        <v>#REF!</v>
      </c>
      <c r="J5" s="132">
        <v>2020</v>
      </c>
      <c r="K5" s="132">
        <v>2020</v>
      </c>
      <c r="L5" s="132">
        <v>2020</v>
      </c>
      <c r="M5" s="132">
        <v>2020</v>
      </c>
      <c r="N5" s="132">
        <v>2021</v>
      </c>
    </row>
    <row r="6" spans="1:612" ht="24" customHeight="1" x14ac:dyDescent="0.35">
      <c r="A6" s="172" t="s">
        <v>6</v>
      </c>
      <c r="B6" s="16"/>
      <c r="C6" s="16"/>
      <c r="D6" s="16"/>
      <c r="E6" s="16"/>
      <c r="F6" s="16"/>
      <c r="G6" s="16"/>
      <c r="H6" s="16"/>
      <c r="I6" s="16"/>
      <c r="J6" s="129"/>
      <c r="K6" s="129"/>
      <c r="L6" s="129"/>
      <c r="M6" s="129"/>
      <c r="N6" s="129"/>
    </row>
    <row r="7" spans="1:612" s="5" customFormat="1" ht="24" customHeight="1" x14ac:dyDescent="0.35">
      <c r="A7" s="173" t="s">
        <v>9</v>
      </c>
      <c r="B7" s="18" t="e">
        <f>ROUND([1]!HsGetValue("DWShared2_Consol_Consol","All Periods#"&amp;#REF!&amp;";All Types#"&amp;#REF!&amp;";All Fiscal Years#"&amp;#REF!&amp;";All Scenarios#"&amp;#REF!&amp;";All Source Docs#"&amp;#REF!&amp;";All Locations#"&amp;#REF!&amp;";All Measures#"&amp;#REF!&amp;""),0)</f>
        <v>#VALUE!</v>
      </c>
      <c r="C7" s="18" t="e">
        <f>ROUND([1]!HsGetValue("DWShared2_Consol_Consol","All Periods#"&amp;#REF!&amp;";All Types#"&amp;#REF!&amp;";All Fiscal Years#"&amp;#REF!&amp;";All Scenarios#"&amp;#REF!&amp;";All Source Docs#"&amp;#REF!&amp;";All Locations#"&amp;#REF!&amp;";All Measures#"&amp;#REF!&amp;""),0)</f>
        <v>#VALUE!</v>
      </c>
      <c r="D7" s="18" t="e">
        <f>ROUND([1]!HsGetValue("DWShared2_Consol_Consol","All Periods#"&amp;#REF!&amp;";All Types#"&amp;#REF!&amp;";All Fiscal Years#"&amp;#REF!&amp;";All Scenarios#"&amp;#REF!&amp;";All Source Docs#"&amp;#REF!&amp;";All Locations#"&amp;#REF!&amp;";All Measures#"&amp;#REF!&amp;""),0)</f>
        <v>#VALUE!</v>
      </c>
      <c r="E7" s="18" t="e">
        <f>ROUND([1]!HsGetValue("DWShared2_Consol_Consol","All Periods#"&amp;#REF!&amp;";All Types#"&amp;#REF!&amp;";All Fiscal Years#"&amp;#REF!&amp;";All Scenarios#"&amp;#REF!&amp;";All Source Docs#"&amp;#REF!&amp;";All Locations#"&amp;#REF!&amp;";All Measures#"&amp;#REF!&amp;""),0)</f>
        <v>#VALUE!</v>
      </c>
      <c r="F7" s="18" t="e">
        <f>ROUND([1]!HsGetValue("DWShared2_Consol_Consol","All Periods#"&amp;#REF!&amp;";All Types#"&amp;#REF!&amp;";All Fiscal Years#"&amp;#REF!&amp;";All Scenarios#"&amp;#REF!&amp;";All Source Docs#"&amp;#REF!&amp;";All Locations#"&amp;#REF!&amp;";All Measures#"&amp;#REF!&amp;""),0)</f>
        <v>#VALUE!</v>
      </c>
      <c r="G7" s="18" t="e">
        <f>ROUND([1]!HsGetValue("DWShared2_Consol_Consol","All Periods#"&amp;#REF!&amp;";All Types#"&amp;#REF!&amp;";All Fiscal Years#"&amp;#REF!&amp;";All Scenarios#"&amp;#REF!&amp;";All Source Docs#"&amp;#REF!&amp;";All Locations#"&amp;#REF!&amp;";All Measures#"&amp;#REF!&amp;""),0)</f>
        <v>#VALUE!</v>
      </c>
      <c r="H7" s="18" t="e">
        <f>ROUND([1]!HsGetValue("DWShared2_Consol_Consol","All Periods#"&amp;#REF!&amp;";All Types#"&amp;#REF!&amp;";All Fiscal Years#"&amp;#REF!&amp;";All Scenarios#"&amp;#REF!&amp;";All Source Docs#"&amp;#REF!&amp;";All Locations#"&amp;#REF!&amp;";All Measures#"&amp;#REF!&amp;""),0)</f>
        <v>#VALUE!</v>
      </c>
      <c r="I7" s="18" t="e">
        <f>ROUND([1]!HsGetValue("DWShared2_Consol_Consol","All Periods#"&amp;#REF!&amp;";All Types#"&amp;#REF!&amp;";All Fiscal Years#"&amp;#REF!&amp;";All Scenarios#"&amp;#REF!&amp;";All Source Docs#"&amp;#REF!&amp;";All Locations#"&amp;#REF!&amp;";All Measures#"&amp;#REF!&amp;""),0)</f>
        <v>#VALUE!</v>
      </c>
      <c r="J7" s="133">
        <v>7539</v>
      </c>
      <c r="K7" s="133">
        <v>7534</v>
      </c>
      <c r="L7" s="133">
        <v>7812</v>
      </c>
      <c r="M7" s="133">
        <v>8420</v>
      </c>
      <c r="N7" s="133">
        <v>9295</v>
      </c>
    </row>
    <row r="8" spans="1:612" s="5" customFormat="1" ht="24" customHeight="1" x14ac:dyDescent="0.35">
      <c r="A8" s="174" t="s">
        <v>11</v>
      </c>
      <c r="B8" s="20" t="e">
        <f>ROUND([1]!HsGetValue("DWShared2_Consol_Consol","All Periods#"&amp;#REF!&amp;";All Types#"&amp;#REF!&amp;";All Fiscal Years#"&amp;#REF!&amp;";All Scenarios#"&amp;#REF!&amp;";All Source Docs#"&amp;#REF!&amp;";All Locations#"&amp;#REF!&amp;";All Measures#"&amp;#REF!&amp;""),0)</f>
        <v>#VALUE!</v>
      </c>
      <c r="C8" s="20" t="e">
        <f>ROUND([1]!HsGetValue("DWShared2_Consol_Consol","All Periods#"&amp;#REF!&amp;";All Types#"&amp;#REF!&amp;";All Fiscal Years#"&amp;#REF!&amp;";All Scenarios#"&amp;#REF!&amp;";All Source Docs#"&amp;#REF!&amp;";All Locations#"&amp;#REF!&amp;";All Measures#"&amp;#REF!&amp;""),0)</f>
        <v>#VALUE!</v>
      </c>
      <c r="D8" s="20" t="e">
        <f>ROUND([1]!HsGetValue("DWShared2_Consol_Consol","All Periods#"&amp;#REF!&amp;";All Types#"&amp;#REF!&amp;";All Fiscal Years#"&amp;#REF!&amp;";All Scenarios#"&amp;#REF!&amp;";All Source Docs#"&amp;#REF!&amp;";All Locations#"&amp;#REF!&amp;";All Measures#"&amp;#REF!&amp;""),0)</f>
        <v>#VALUE!</v>
      </c>
      <c r="E8" s="20" t="e">
        <f>ROUND([1]!HsGetValue("DWShared2_Consol_Consol","All Periods#"&amp;#REF!&amp;";All Types#"&amp;#REF!&amp;";All Fiscal Years#"&amp;#REF!&amp;";All Scenarios#"&amp;#REF!&amp;";All Source Docs#"&amp;#REF!&amp;";All Locations#"&amp;#REF!&amp;";All Measures#"&amp;#REF!&amp;""),0)</f>
        <v>#VALUE!</v>
      </c>
      <c r="F8" s="20" t="e">
        <f>ROUND([1]!HsGetValue("DWShared2_Consol_Consol","All Periods#"&amp;#REF!&amp;";All Types#"&amp;#REF!&amp;";All Fiscal Years#"&amp;#REF!&amp;";All Scenarios#"&amp;#REF!&amp;";All Source Docs#"&amp;#REF!&amp;";All Locations#"&amp;#REF!&amp;";All Measures#"&amp;#REF!&amp;""),0)</f>
        <v>#VALUE!</v>
      </c>
      <c r="G8" s="20" t="e">
        <f>ROUND([1]!HsGetValue("DWShared2_Consol_Consol","All Periods#"&amp;#REF!&amp;";All Types#"&amp;#REF!&amp;";All Fiscal Years#"&amp;#REF!&amp;";All Scenarios#"&amp;#REF!&amp;";All Source Docs#"&amp;#REF!&amp;";All Locations#"&amp;#REF!&amp;";All Measures#"&amp;#REF!&amp;""),0)</f>
        <v>#VALUE!</v>
      </c>
      <c r="H8" s="20" t="e">
        <f>ROUND([1]!HsGetValue("DWShared2_Consol_Consol","All Periods#"&amp;#REF!&amp;";All Types#"&amp;#REF!&amp;";All Fiscal Years#"&amp;#REF!&amp;";All Scenarios#"&amp;#REF!&amp;";All Source Docs#"&amp;#REF!&amp;";All Locations#"&amp;#REF!&amp;";All Measures#"&amp;#REF!&amp;""),0)</f>
        <v>#VALUE!</v>
      </c>
      <c r="I8" s="20" t="e">
        <f>ROUND([1]!HsGetValue("DWShared2_Consol_Consol","All Periods#"&amp;#REF!&amp;";All Types#"&amp;#REF!&amp;";All Fiscal Years#"&amp;#REF!&amp;";All Scenarios#"&amp;#REF!&amp;";All Source Docs#"&amp;#REF!&amp;";All Locations#"&amp;#REF!&amp;";All Measures#"&amp;#REF!&amp;""),0)</f>
        <v>#VALUE!</v>
      </c>
      <c r="J8" s="134">
        <v>1519</v>
      </c>
      <c r="K8" s="134">
        <v>1522</v>
      </c>
      <c r="L8" s="134">
        <v>1608</v>
      </c>
      <c r="M8" s="134">
        <v>1752</v>
      </c>
      <c r="N8" s="134">
        <v>1733</v>
      </c>
    </row>
    <row r="9" spans="1:612" s="5" customFormat="1" ht="24" customHeight="1" x14ac:dyDescent="0.35">
      <c r="A9" s="175" t="s">
        <v>78</v>
      </c>
      <c r="B9" s="18" t="e">
        <f>ROUND([1]!HsGetValue("DWShared2_Consol_Consol","All Periods#"&amp;#REF!&amp;";All Types#"&amp;#REF!&amp;";All Fiscal Years#"&amp;#REF!&amp;";All Scenarios#"&amp;#REF!&amp;";All Source Docs#"&amp;#REF!&amp;";All Locations#"&amp;#REF!&amp;";All Measures#"&amp;#REF!&amp;""),0)</f>
        <v>#VALUE!</v>
      </c>
      <c r="C9" s="18" t="e">
        <f>ROUND([1]!HsGetValue("DWShared2_Consol_Consol","All Periods#"&amp;#REF!&amp;";All Types#"&amp;#REF!&amp;";All Fiscal Years#"&amp;#REF!&amp;";All Scenarios#"&amp;#REF!&amp;";All Source Docs#"&amp;#REF!&amp;";All Locations#"&amp;#REF!&amp;";All Measures#"&amp;#REF!&amp;""),0)</f>
        <v>#VALUE!</v>
      </c>
      <c r="D9" s="18" t="e">
        <f>ROUND([1]!HsGetValue("DWShared2_Consol_Consol","All Periods#"&amp;#REF!&amp;";All Types#"&amp;#REF!&amp;";All Fiscal Years#"&amp;#REF!&amp;";All Scenarios#"&amp;#REF!&amp;";All Source Docs#"&amp;#REF!&amp;";All Locations#"&amp;#REF!&amp;";All Measures#"&amp;#REF!&amp;""),0)</f>
        <v>#VALUE!</v>
      </c>
      <c r="E9" s="18" t="e">
        <f>ROUND([1]!HsGetValue("DWShared2_Consol_Consol","All Periods#"&amp;#REF!&amp;";All Types#"&amp;#REF!&amp;";All Fiscal Years#"&amp;#REF!&amp;";All Scenarios#"&amp;#REF!&amp;";All Source Docs#"&amp;#REF!&amp;";All Locations#"&amp;#REF!&amp;";All Measures#"&amp;#REF!&amp;""),0)</f>
        <v>#VALUE!</v>
      </c>
      <c r="F9" s="18" t="e">
        <f>ROUND([1]!HsGetValue("DWShared2_Consol_Consol","All Periods#"&amp;#REF!&amp;";All Types#"&amp;#REF!&amp;";All Fiscal Years#"&amp;#REF!&amp;";All Scenarios#"&amp;#REF!&amp;";All Source Docs#"&amp;#REF!&amp;";All Locations#"&amp;#REF!&amp;";All Measures#"&amp;#REF!&amp;""),0)</f>
        <v>#VALUE!</v>
      </c>
      <c r="G9" s="18" t="e">
        <f>ROUND([1]!HsGetValue("DWShared2_Consol_Consol","All Periods#"&amp;#REF!&amp;";All Types#"&amp;#REF!&amp;";All Fiscal Years#"&amp;#REF!&amp;";All Scenarios#"&amp;#REF!&amp;";All Source Docs#"&amp;#REF!&amp;";All Locations#"&amp;#REF!&amp;";All Measures#"&amp;#REF!&amp;""),0)</f>
        <v>#VALUE!</v>
      </c>
      <c r="H9" s="18" t="e">
        <f>ROUND([1]!HsGetValue("DWShared2_Consol_Consol","All Periods#"&amp;#REF!&amp;";All Types#"&amp;#REF!&amp;";All Fiscal Years#"&amp;#REF!&amp;";All Scenarios#"&amp;#REF!&amp;";All Source Docs#"&amp;#REF!&amp;";All Locations#"&amp;#REF!&amp;";All Measures#"&amp;#REF!&amp;""),0)</f>
        <v>#VALUE!</v>
      </c>
      <c r="I9" s="18" t="e">
        <f>ROUND([1]!HsGetValue("DWShared2_Consol_Consol","All Periods#"&amp;#REF!&amp;";All Types#"&amp;#REF!&amp;";All Fiscal Years#"&amp;#REF!&amp;";All Scenarios#"&amp;#REF!&amp;";All Source Docs#"&amp;#REF!&amp;";All Locations#"&amp;#REF!&amp;";All Measures#"&amp;#REF!&amp;""),0)</f>
        <v>#VALUE!</v>
      </c>
      <c r="J9" s="133">
        <v>9058</v>
      </c>
      <c r="K9" s="133">
        <v>9056</v>
      </c>
      <c r="L9" s="133">
        <v>9420</v>
      </c>
      <c r="M9" s="133">
        <v>10172</v>
      </c>
      <c r="N9" s="133">
        <v>11028</v>
      </c>
    </row>
    <row r="10" spans="1:612" s="5" customFormat="1" ht="24" customHeight="1" x14ac:dyDescent="0.35">
      <c r="A10" s="176" t="s">
        <v>13</v>
      </c>
      <c r="B10" s="23"/>
      <c r="C10" s="23"/>
      <c r="D10" s="23"/>
      <c r="E10" s="23"/>
      <c r="F10" s="23"/>
      <c r="G10" s="23"/>
      <c r="H10" s="23"/>
      <c r="I10" s="23"/>
      <c r="J10" s="133"/>
      <c r="K10" s="133"/>
      <c r="L10" s="133"/>
      <c r="M10" s="133"/>
      <c r="N10" s="133"/>
    </row>
    <row r="11" spans="1:612" s="5" customFormat="1" ht="24" customHeight="1" x14ac:dyDescent="0.35">
      <c r="A11" s="174" t="s">
        <v>9</v>
      </c>
      <c r="B11" s="18" t="e">
        <f>ROUND([1]!HsGetValue("DWShared2_Consol_Consol","All Periods#"&amp;#REF!&amp;";All Types#"&amp;#REF!&amp;";All Fiscal Years#"&amp;#REF!&amp;";All Scenarios#"&amp;#REF!&amp;";All Source Docs#"&amp;#REF!&amp;";All Locations#"&amp;#REF!&amp;";All Measures#"&amp;#REF!&amp;""),0)</f>
        <v>#VALUE!</v>
      </c>
      <c r="C11" s="18" t="e">
        <f>ROUND([1]!HsGetValue("DWShared2_Consol_Consol","All Periods#"&amp;#REF!&amp;";All Types#"&amp;#REF!&amp;";All Fiscal Years#"&amp;#REF!&amp;";All Scenarios#"&amp;#REF!&amp;";All Source Docs#"&amp;#REF!&amp;";All Locations#"&amp;#REF!&amp;";All Measures#"&amp;#REF!&amp;""),0)</f>
        <v>#VALUE!</v>
      </c>
      <c r="D11" s="18" t="e">
        <f>ROUND([1]!HsGetValue("DWShared2_Consol_Consol","All Periods#"&amp;#REF!&amp;";All Types#"&amp;#REF!&amp;";All Fiscal Years#"&amp;#REF!&amp;";All Scenarios#"&amp;#REF!&amp;";All Source Docs#"&amp;#REF!&amp;";All Locations#"&amp;#REF!&amp;";All Measures#"&amp;#REF!&amp;""),0)</f>
        <v>#VALUE!</v>
      </c>
      <c r="E11" s="18" t="e">
        <f>ROUND([1]!HsGetValue("DWShared2_Consol_Consol","All Periods#"&amp;#REF!&amp;";All Types#"&amp;#REF!&amp;";All Fiscal Years#"&amp;#REF!&amp;";All Scenarios#"&amp;#REF!&amp;";All Source Docs#"&amp;#REF!&amp;";All Locations#"&amp;#REF!&amp;";All Measures#"&amp;#REF!&amp;""),0)</f>
        <v>#VALUE!</v>
      </c>
      <c r="F11" s="18" t="e">
        <f>ROUND([1]!HsGetValue("DWShared2_Consol_Consol","All Periods#"&amp;#REF!&amp;";All Types#"&amp;#REF!&amp;";All Fiscal Years#"&amp;#REF!&amp;";All Scenarios#"&amp;#REF!&amp;";All Source Docs#"&amp;#REF!&amp;";All Locations#"&amp;#REF!&amp;";All Measures#"&amp;#REF!&amp;""),0)</f>
        <v>#VALUE!</v>
      </c>
      <c r="G11" s="18" t="e">
        <f>ROUND([1]!HsGetValue("DWShared2_Consol_Consol","All Periods#"&amp;#REF!&amp;";All Types#"&amp;#REF!&amp;";All Fiscal Years#"&amp;#REF!&amp;";All Scenarios#"&amp;#REF!&amp;";All Source Docs#"&amp;#REF!&amp;";All Locations#"&amp;#REF!&amp;";All Measures#"&amp;#REF!&amp;""),0)</f>
        <v>#VALUE!</v>
      </c>
      <c r="H11" s="18" t="e">
        <f>ROUND([1]!HsGetValue("DWShared2_Consol_Consol","All Periods#"&amp;#REF!&amp;";All Types#"&amp;#REF!&amp;";All Fiscal Years#"&amp;#REF!&amp;";All Scenarios#"&amp;#REF!&amp;";All Source Docs#"&amp;#REF!&amp;";All Locations#"&amp;#REF!&amp;";All Measures#"&amp;#REF!&amp;""),0)</f>
        <v>#VALUE!</v>
      </c>
      <c r="I11" s="18" t="e">
        <f>ROUND([1]!HsGetValue("DWShared2_Consol_Consol","All Periods#"&amp;#REF!&amp;";All Types#"&amp;#REF!&amp;";All Fiscal Years#"&amp;#REF!&amp;";All Scenarios#"&amp;#REF!&amp;";All Source Docs#"&amp;#REF!&amp;";All Locations#"&amp;#REF!&amp;";All Measures#"&amp;#REF!&amp;""),0)</f>
        <v>#VALUE!</v>
      </c>
      <c r="J11" s="133">
        <v>1606</v>
      </c>
      <c r="K11" s="133">
        <v>1788</v>
      </c>
      <c r="L11" s="133">
        <v>1470</v>
      </c>
      <c r="M11" s="133">
        <v>1782</v>
      </c>
      <c r="N11" s="133">
        <v>1861</v>
      </c>
    </row>
    <row r="12" spans="1:612" s="5" customFormat="1" ht="24" customHeight="1" x14ac:dyDescent="0.35">
      <c r="A12" s="174" t="s">
        <v>11</v>
      </c>
      <c r="B12" s="18" t="e">
        <f>ROUND([1]!HsGetValue("DWShared2_Consol_Consol","All Periods#"&amp;#REF!&amp;";All Types#"&amp;#REF!&amp;";All Fiscal Years#"&amp;#REF!&amp;";All Scenarios#"&amp;#REF!&amp;";All Source Docs#"&amp;#REF!&amp;";All Locations#"&amp;#REF!&amp;";All Measures#"&amp;#REF!&amp;""),0)</f>
        <v>#VALUE!</v>
      </c>
      <c r="C12" s="18" t="e">
        <f>ROUND([1]!HsGetValue("DWShared2_Consol_Consol","All Periods#"&amp;#REF!&amp;";All Types#"&amp;#REF!&amp;";All Fiscal Years#"&amp;#REF!&amp;";All Scenarios#"&amp;#REF!&amp;";All Source Docs#"&amp;#REF!&amp;";All Locations#"&amp;#REF!&amp;";All Measures#"&amp;#REF!&amp;""),0)</f>
        <v>#VALUE!</v>
      </c>
      <c r="D12" s="18" t="e">
        <f>ROUND([1]!HsGetValue("DWShared2_Consol_Consol","All Periods#"&amp;#REF!&amp;";All Types#"&amp;#REF!&amp;";All Fiscal Years#"&amp;#REF!&amp;";All Scenarios#"&amp;#REF!&amp;";All Source Docs#"&amp;#REF!&amp;";All Locations#"&amp;#REF!&amp;";All Measures#"&amp;#REF!&amp;""),0)</f>
        <v>#VALUE!</v>
      </c>
      <c r="E12" s="18" t="e">
        <f>ROUND([1]!HsGetValue("DWShared2_Consol_Consol","All Periods#"&amp;#REF!&amp;";All Types#"&amp;#REF!&amp;";All Fiscal Years#"&amp;#REF!&amp;";All Scenarios#"&amp;#REF!&amp;";All Source Docs#"&amp;#REF!&amp;";All Locations#"&amp;#REF!&amp;";All Measures#"&amp;#REF!&amp;""),0)</f>
        <v>#VALUE!</v>
      </c>
      <c r="F12" s="18" t="e">
        <f>ROUND([1]!HsGetValue("DWShared2_Consol_Consol","All Periods#"&amp;#REF!&amp;";All Types#"&amp;#REF!&amp;";All Fiscal Years#"&amp;#REF!&amp;";All Scenarios#"&amp;#REF!&amp;";All Source Docs#"&amp;#REF!&amp;";All Locations#"&amp;#REF!&amp;";All Measures#"&amp;#REF!&amp;""),0)</f>
        <v>#VALUE!</v>
      </c>
      <c r="G12" s="18" t="e">
        <f>ROUND([1]!HsGetValue("DWShared2_Consol_Consol","All Periods#"&amp;#REF!&amp;";All Types#"&amp;#REF!&amp;";All Fiscal Years#"&amp;#REF!&amp;";All Scenarios#"&amp;#REF!&amp;";All Source Docs#"&amp;#REF!&amp;";All Locations#"&amp;#REF!&amp;";All Measures#"&amp;#REF!&amp;""),0)</f>
        <v>#VALUE!</v>
      </c>
      <c r="H12" s="18" t="e">
        <f>ROUND([1]!HsGetValue("DWShared2_Consol_Consol","All Periods#"&amp;#REF!&amp;";All Types#"&amp;#REF!&amp;";All Fiscal Years#"&amp;#REF!&amp;";All Scenarios#"&amp;#REF!&amp;";All Source Docs#"&amp;#REF!&amp;";All Locations#"&amp;#REF!&amp;";All Measures#"&amp;#REF!&amp;""),0)</f>
        <v>#VALUE!</v>
      </c>
      <c r="I12" s="18" t="e">
        <f>ROUND([1]!HsGetValue("DWShared2_Consol_Consol","All Periods#"&amp;#REF!&amp;";All Types#"&amp;#REF!&amp;";All Fiscal Years#"&amp;#REF!&amp;";All Scenarios#"&amp;#REF!&amp;";All Source Docs#"&amp;#REF!&amp;";All Locations#"&amp;#REF!&amp;";All Measures#"&amp;#REF!&amp;""),0)</f>
        <v>#VALUE!</v>
      </c>
      <c r="J12" s="133">
        <v>127</v>
      </c>
      <c r="K12" s="133">
        <v>153</v>
      </c>
      <c r="L12" s="133">
        <v>149</v>
      </c>
      <c r="M12" s="133">
        <v>143</v>
      </c>
      <c r="N12" s="133">
        <v>141</v>
      </c>
    </row>
    <row r="13" spans="1:612" s="5" customFormat="1" ht="24" customHeight="1" x14ac:dyDescent="0.35">
      <c r="A13" s="175" t="s">
        <v>79</v>
      </c>
      <c r="B13" s="24" t="e">
        <f>ROUND([1]!HsGetValue("DWShared2_Consol_Consol","All Periods#"&amp;#REF!&amp;";All Types#"&amp;#REF!&amp;";All Fiscal Years#"&amp;#REF!&amp;";All Scenarios#"&amp;#REF!&amp;";All Source Docs#"&amp;#REF!&amp;";All Locations#"&amp;#REF!&amp;";All Measures#"&amp;#REF!&amp;""),0)</f>
        <v>#VALUE!</v>
      </c>
      <c r="C13" s="24" t="e">
        <f>ROUND([1]!HsGetValue("DWShared2_Consol_Consol","All Periods#"&amp;#REF!&amp;";All Types#"&amp;#REF!&amp;";All Fiscal Years#"&amp;#REF!&amp;";All Scenarios#"&amp;#REF!&amp;";All Source Docs#"&amp;#REF!&amp;";All Locations#"&amp;#REF!&amp;";All Measures#"&amp;#REF!&amp;""),0)</f>
        <v>#VALUE!</v>
      </c>
      <c r="D13" s="24" t="e">
        <f>ROUND([1]!HsGetValue("DWShared2_Consol_Consol","All Periods#"&amp;#REF!&amp;";All Types#"&amp;#REF!&amp;";All Fiscal Years#"&amp;#REF!&amp;";All Scenarios#"&amp;#REF!&amp;";All Source Docs#"&amp;#REF!&amp;";All Locations#"&amp;#REF!&amp;";All Measures#"&amp;#REF!&amp;""),0)</f>
        <v>#VALUE!</v>
      </c>
      <c r="E13" s="24" t="e">
        <f>ROUND([1]!HsGetValue("DWShared2_Consol_Consol","All Periods#"&amp;#REF!&amp;";All Types#"&amp;#REF!&amp;";All Fiscal Years#"&amp;#REF!&amp;";All Scenarios#"&amp;#REF!&amp;";All Source Docs#"&amp;#REF!&amp;";All Locations#"&amp;#REF!&amp;";All Measures#"&amp;#REF!&amp;""),0)</f>
        <v>#VALUE!</v>
      </c>
      <c r="F13" s="24" t="e">
        <f>ROUND([1]!HsGetValue("DWShared2_Consol_Consol","All Periods#"&amp;#REF!&amp;";All Types#"&amp;#REF!&amp;";All Fiscal Years#"&amp;#REF!&amp;";All Scenarios#"&amp;#REF!&amp;";All Source Docs#"&amp;#REF!&amp;";All Locations#"&amp;#REF!&amp;";All Measures#"&amp;#REF!&amp;""),0)</f>
        <v>#VALUE!</v>
      </c>
      <c r="G13" s="24" t="e">
        <f>ROUND([1]!HsGetValue("DWShared2_Consol_Consol","All Periods#"&amp;#REF!&amp;";All Types#"&amp;#REF!&amp;";All Fiscal Years#"&amp;#REF!&amp;";All Scenarios#"&amp;#REF!&amp;";All Source Docs#"&amp;#REF!&amp;";All Locations#"&amp;#REF!&amp;";All Measures#"&amp;#REF!&amp;""),0)</f>
        <v>#VALUE!</v>
      </c>
      <c r="H13" s="24" t="e">
        <f>ROUND([1]!HsGetValue("DWShared2_Consol_Consol","All Periods#"&amp;#REF!&amp;";All Types#"&amp;#REF!&amp;";All Fiscal Years#"&amp;#REF!&amp;";All Scenarios#"&amp;#REF!&amp;";All Source Docs#"&amp;#REF!&amp;";All Locations#"&amp;#REF!&amp;";All Measures#"&amp;#REF!&amp;""),0)</f>
        <v>#VALUE!</v>
      </c>
      <c r="I13" s="24" t="e">
        <f>ROUND([1]!HsGetValue("DWShared2_Consol_Consol","All Periods#"&amp;#REF!&amp;";All Types#"&amp;#REF!&amp;";All Fiscal Years#"&amp;#REF!&amp;";All Scenarios#"&amp;#REF!&amp;";All Source Docs#"&amp;#REF!&amp;";All Locations#"&amp;#REF!&amp;";All Measures#"&amp;#REF!&amp;""),0)</f>
        <v>#VALUE!</v>
      </c>
      <c r="J13" s="136">
        <v>1733</v>
      </c>
      <c r="K13" s="137">
        <v>1941</v>
      </c>
      <c r="L13" s="137">
        <v>1619</v>
      </c>
      <c r="M13" s="137">
        <v>1925</v>
      </c>
      <c r="N13" s="137">
        <v>2002</v>
      </c>
    </row>
    <row r="14" spans="1:612" s="27" customFormat="1" ht="24" customHeight="1" thickBot="1" x14ac:dyDescent="0.45">
      <c r="A14" s="178" t="s">
        <v>14</v>
      </c>
      <c r="B14" s="26" t="e">
        <f>ROUND([1]!HsGetValue("DWShared2_Consol_Consol","All Periods#"&amp;#REF!&amp;";All Types#"&amp;#REF!&amp;";All Fiscal Years#"&amp;#REF!&amp;";All Scenarios#"&amp;#REF!&amp;";All Source Docs#"&amp;#REF!&amp;";All Locations#"&amp;#REF!&amp;";All Measures#"&amp;#REF!&amp;""),0)</f>
        <v>#VALUE!</v>
      </c>
      <c r="C14" s="26" t="e">
        <f>ROUND([1]!HsGetValue("DWShared2_Consol_Consol","All Periods#"&amp;#REF!&amp;";All Types#"&amp;#REF!&amp;";All Fiscal Years#"&amp;#REF!&amp;";All Scenarios#"&amp;#REF!&amp;";All Source Docs#"&amp;#REF!&amp;";All Locations#"&amp;#REF!&amp;";All Measures#"&amp;#REF!&amp;""),0)</f>
        <v>#VALUE!</v>
      </c>
      <c r="D14" s="26" t="e">
        <f>ROUND([1]!HsGetValue("DWShared2_Consol_Consol","All Periods#"&amp;#REF!&amp;";All Types#"&amp;#REF!&amp;";All Fiscal Years#"&amp;#REF!&amp;";All Scenarios#"&amp;#REF!&amp;";All Source Docs#"&amp;#REF!&amp;";All Locations#"&amp;#REF!&amp;";All Measures#"&amp;#REF!&amp;""),0)</f>
        <v>#VALUE!</v>
      </c>
      <c r="E14" s="26" t="e">
        <f>ROUND([1]!HsGetValue("DWShared2_Consol_Consol","All Periods#"&amp;#REF!&amp;";All Types#"&amp;#REF!&amp;";All Fiscal Years#"&amp;#REF!&amp;";All Scenarios#"&amp;#REF!&amp;";All Source Docs#"&amp;#REF!&amp;";All Locations#"&amp;#REF!&amp;";All Measures#"&amp;#REF!&amp;""),0)</f>
        <v>#VALUE!</v>
      </c>
      <c r="F14" s="26" t="e">
        <f>ROUND([1]!HsGetValue("DWShared2_Consol_Consol","All Periods#"&amp;#REF!&amp;";All Types#"&amp;#REF!&amp;";All Fiscal Years#"&amp;#REF!&amp;";All Scenarios#"&amp;#REF!&amp;";All Source Docs#"&amp;#REF!&amp;";All Locations#"&amp;#REF!&amp;";All Measures#"&amp;#REF!&amp;""),0)</f>
        <v>#VALUE!</v>
      </c>
      <c r="G14" s="26" t="e">
        <f>ROUND([1]!HsGetValue("DWShared2_Consol_Consol","All Periods#"&amp;#REF!&amp;";All Types#"&amp;#REF!&amp;";All Fiscal Years#"&amp;#REF!&amp;";All Scenarios#"&amp;#REF!&amp;";All Source Docs#"&amp;#REF!&amp;";All Locations#"&amp;#REF!&amp;";All Measures#"&amp;#REF!&amp;""),0)</f>
        <v>#VALUE!</v>
      </c>
      <c r="H14" s="26" t="e">
        <f>ROUND([1]!HsGetValue("DWShared2_Consol_Consol","All Periods#"&amp;#REF!&amp;";All Types#"&amp;#REF!&amp;";All Fiscal Years#"&amp;#REF!&amp;";All Scenarios#"&amp;#REF!&amp;";All Source Docs#"&amp;#REF!&amp;";All Locations#"&amp;#REF!&amp;";All Measures#"&amp;#REF!&amp;""),0)</f>
        <v>#VALUE!</v>
      </c>
      <c r="I14" s="26" t="e">
        <f t="shared" ref="I14" si="0">I9+I13</f>
        <v>#VALUE!</v>
      </c>
      <c r="J14" s="138">
        <v>10791</v>
      </c>
      <c r="K14" s="138">
        <v>10997</v>
      </c>
      <c r="L14" s="138">
        <v>11039</v>
      </c>
      <c r="M14" s="138">
        <v>12097</v>
      </c>
      <c r="N14" s="138">
        <v>13030</v>
      </c>
    </row>
    <row r="15" spans="1:612" s="27" customFormat="1" ht="9.75" customHeight="1" thickTop="1" x14ac:dyDescent="0.4">
      <c r="A15" s="177"/>
      <c r="B15" s="28"/>
      <c r="C15" s="28"/>
      <c r="D15" s="28"/>
      <c r="E15" s="28"/>
      <c r="F15" s="28"/>
      <c r="G15" s="28"/>
      <c r="H15" s="28"/>
      <c r="I15" s="28"/>
      <c r="J15" s="139"/>
      <c r="K15" s="139"/>
      <c r="L15" s="139"/>
      <c r="M15" s="139"/>
      <c r="N15" s="139"/>
    </row>
    <row r="16" spans="1:612" s="5" customFormat="1" ht="24" customHeight="1" x14ac:dyDescent="0.35">
      <c r="A16" s="177" t="s">
        <v>15</v>
      </c>
      <c r="B16" s="30"/>
      <c r="C16" s="30"/>
      <c r="D16" s="30"/>
      <c r="E16" s="30"/>
      <c r="F16" s="30"/>
      <c r="G16" s="30"/>
      <c r="H16" s="30"/>
      <c r="I16" s="30"/>
      <c r="J16" s="140"/>
      <c r="K16" s="140"/>
      <c r="L16" s="140"/>
      <c r="M16" s="140"/>
      <c r="N16" s="140"/>
    </row>
    <row r="17" spans="1:14" s="5" customFormat="1" ht="24" customHeight="1" x14ac:dyDescent="0.35">
      <c r="A17" s="174" t="s">
        <v>18</v>
      </c>
      <c r="B17" s="23" t="e">
        <f>ROUND(([1]!HsGetValue("DWShared2_Consol_Consol","All Periods#"&amp;#REF!&amp;";All Types#"&amp;#REF!&amp;";All Fiscal Years#"&amp;#REF!&amp;";All Scenarios#"&amp;#REF!&amp;";All Source Docs#"&amp;#REF!&amp;";All Locations#"&amp;#REF!&amp;";All Measures#"&amp;#REF!&amp;"")/1000-(SUM(#REF!)/1000)),0)-1</f>
        <v>#VALUE!</v>
      </c>
      <c r="C17" s="23" t="e">
        <f>ROUND(([1]!HsGetValue("DWShared2_Consol_Consol","All Periods#"&amp;#REF!&amp;";All Types#"&amp;#REF!&amp;";All Fiscal Years#"&amp;#REF!&amp;";All Scenarios#"&amp;#REF!&amp;";All Source Docs#"&amp;#REF!&amp;";All Locations#"&amp;#REF!&amp;";All Measures#"&amp;#REF!&amp;"")/1000-(SUM(#REF!)/1000)),0)</f>
        <v>#VALUE!</v>
      </c>
      <c r="D17" s="23" t="e">
        <f>ROUND(([1]!HsGetValue("DWShared2_Consol_Consol","All Periods#"&amp;#REF!&amp;";All Types#"&amp;#REF!&amp;";All Fiscal Years#"&amp;#REF!&amp;";All Scenarios#"&amp;#REF!&amp;";All Source Docs#"&amp;#REF!&amp;";All Locations#"&amp;#REF!&amp;";All Measures#"&amp;#REF!&amp;"")/1000-(SUM(#REF!)/1000)),0)+1</f>
        <v>#VALUE!</v>
      </c>
      <c r="E17" s="23" t="e">
        <f>ROUND(([1]!HsGetValue("DWShared2_Consol_Consol","All Periods#"&amp;#REF!&amp;";All Types#"&amp;#REF!&amp;";All Fiscal Years#"&amp;#REF!&amp;";All Scenarios#"&amp;#REF!&amp;";All Source Docs#"&amp;#REF!&amp;";All Locations#"&amp;#REF!&amp;";All Measures#"&amp;#REF!&amp;"")/1000-(SUM(#REF!)/1000)),0)</f>
        <v>#VALUE!</v>
      </c>
      <c r="F17" s="23" t="e">
        <f>ROUND(([1]!HsGetValue("DWShared2_Consol_Consol","All Periods#"&amp;#REF!&amp;";All Types#"&amp;#REF!&amp;";All Fiscal Years#"&amp;#REF!&amp;";All Scenarios#"&amp;#REF!&amp;";All Source Docs#"&amp;#REF!&amp;";All Locations#"&amp;#REF!&amp;";All Measures#"&amp;#REF!&amp;"")/1000-(SUM(#REF!)/1000)),0)</f>
        <v>#VALUE!</v>
      </c>
      <c r="G17" s="23" t="e">
        <f>ROUND(([1]!HsGetValue("DWShared2_Consol_Consol","All Periods#"&amp;#REF!&amp;";All Types#"&amp;#REF!&amp;";All Fiscal Years#"&amp;#REF!&amp;";All Scenarios#"&amp;#REF!&amp;";All Source Docs#"&amp;#REF!&amp;";All Locations#"&amp;#REF!&amp;";All Measures#"&amp;#REF!&amp;"")/1000-(SUM(#REF!)/1000)),0)</f>
        <v>#VALUE!</v>
      </c>
      <c r="H17" s="23" t="e">
        <f>ROUND(([1]!HsGetValue("DWShared2_Consol_Consol","All Periods#"&amp;#REF!&amp;";All Types#"&amp;#REF!&amp;";All Fiscal Years#"&amp;#REF!&amp;";All Scenarios#"&amp;#REF!&amp;";All Source Docs#"&amp;#REF!&amp;";All Locations#"&amp;#REF!&amp;";All Measures#"&amp;#REF!&amp;"")/1000-(SUM(#REF!)/1000)),0)</f>
        <v>#VALUE!</v>
      </c>
      <c r="I17" s="23" t="e">
        <f>ROUND(([1]!HsGetValue("DWShared2_Consol_Consol","All Periods#"&amp;#REF!&amp;";All Types#"&amp;#REF!&amp;";All Fiscal Years#"&amp;#REF!&amp;";All Scenarios#"&amp;#REF!&amp;";All Source Docs#"&amp;#REF!&amp;";All Locations#"&amp;#REF!&amp;";All Measures#"&amp;#REF!&amp;"")/1000-(SUM(#REF!)/1000)),0)+2</f>
        <v>#VALUE!</v>
      </c>
      <c r="J17" s="135">
        <v>46696</v>
      </c>
      <c r="K17" s="135">
        <v>44297</v>
      </c>
      <c r="L17" s="135">
        <v>47750</v>
      </c>
      <c r="M17" s="135">
        <v>52472</v>
      </c>
      <c r="N17" s="135">
        <v>56683</v>
      </c>
    </row>
    <row r="18" spans="1:14" s="5" customFormat="1" ht="24" customHeight="1" x14ac:dyDescent="0.35">
      <c r="A18" s="174" t="s">
        <v>19</v>
      </c>
      <c r="B18" s="31" t="e">
        <f>ROUND(([1]!HsGetValue("DWShared2_Consol_Consol","All Periods#"&amp;#REF!&amp;";All Types#"&amp;#REF!&amp;";All Fiscal Years#"&amp;#REF!&amp;";All Scenarios#"&amp;#REF!&amp;";All Source Docs#"&amp;#REF!&amp;";All Locations#"&amp;#REF!&amp;";All Measures#"&amp;#REF!&amp;"")/1000-#REF!),0)-1</f>
        <v>#VALUE!</v>
      </c>
      <c r="C18" s="31" t="e">
        <f>ROUND(([1]!HsGetValue("DWShared2_Consol_Consol","All Periods#"&amp;#REF!&amp;";All Types#"&amp;#REF!&amp;";All Fiscal Years#"&amp;#REF!&amp;";All Scenarios#"&amp;#REF!&amp;";All Source Docs#"&amp;#REF!&amp;";All Locations#"&amp;#REF!&amp;";All Measures#"&amp;#REF!&amp;"")/1000-#REF!),0)</f>
        <v>#VALUE!</v>
      </c>
      <c r="D18" s="31" t="e">
        <f>ROUND(([1]!HsGetValue("DWShared2_Consol_Consol","All Periods#"&amp;#REF!&amp;";All Types#"&amp;#REF!&amp;";All Fiscal Years#"&amp;#REF!&amp;";All Scenarios#"&amp;#REF!&amp;";All Source Docs#"&amp;#REF!&amp;";All Locations#"&amp;#REF!&amp;";All Measures#"&amp;#REF!&amp;"")/1000-#REF!),0)-1</f>
        <v>#VALUE!</v>
      </c>
      <c r="E18" s="31" t="e">
        <f>ROUND(([1]!HsGetValue("DWShared2_Consol_Consol","All Periods#"&amp;#REF!&amp;";All Types#"&amp;#REF!&amp;";All Fiscal Years#"&amp;#REF!&amp;";All Scenarios#"&amp;#REF!&amp;";All Source Docs#"&amp;#REF!&amp;";All Locations#"&amp;#REF!&amp;";All Measures#"&amp;#REF!&amp;"")/1000-#REF!),0)</f>
        <v>#VALUE!</v>
      </c>
      <c r="F18" s="31" t="e">
        <f>ROUND(([1]!HsGetValue("DWShared2_Consol_Consol","All Periods#"&amp;#REF!&amp;";All Types#"&amp;#REF!&amp;";All Fiscal Years#"&amp;#REF!&amp;";All Scenarios#"&amp;#REF!&amp;";All Source Docs#"&amp;#REF!&amp;";All Locations#"&amp;#REF!&amp;";All Measures#"&amp;#REF!&amp;"")/1000-#REF!),0)</f>
        <v>#VALUE!</v>
      </c>
      <c r="G18" s="31" t="e">
        <f>ROUND(([1]!HsGetValue("DWShared2_Consol_Consol","All Periods#"&amp;#REF!&amp;";All Types#"&amp;#REF!&amp;";All Fiscal Years#"&amp;#REF!&amp;";All Scenarios#"&amp;#REF!&amp;";All Source Docs#"&amp;#REF!&amp;";All Locations#"&amp;#REF!&amp;";All Measures#"&amp;#REF!&amp;"")/1000-#REF!),0)</f>
        <v>#VALUE!</v>
      </c>
      <c r="H18" s="31" t="e">
        <f>ROUND(([1]!HsGetValue("DWShared2_Consol_Consol","All Periods#"&amp;#REF!&amp;";All Types#"&amp;#REF!&amp;";All Fiscal Years#"&amp;#REF!&amp;";All Scenarios#"&amp;#REF!&amp;";All Source Docs#"&amp;#REF!&amp;";All Locations#"&amp;#REF!&amp;";All Measures#"&amp;#REF!&amp;"")/1000-#REF!),0)</f>
        <v>#VALUE!</v>
      </c>
      <c r="I18" s="31" t="e">
        <f>ROUND(([1]!HsGetValue("DWShared2_Consol_Consol","All Periods#"&amp;#REF!&amp;";All Types#"&amp;#REF!&amp;";All Fiscal Years#"&amp;#REF!&amp;";All Scenarios#"&amp;#REF!&amp;";All Source Docs#"&amp;#REF!&amp;";All Locations#"&amp;#REF!&amp;";All Measures#"&amp;#REF!&amp;"")/1000-#REF!),0)-1</f>
        <v>#VALUE!</v>
      </c>
      <c r="J18" s="147">
        <v>8885</v>
      </c>
      <c r="K18" s="147">
        <v>9023</v>
      </c>
      <c r="L18" s="147">
        <v>8204</v>
      </c>
      <c r="M18" s="147">
        <v>9348</v>
      </c>
      <c r="N18" s="147">
        <v>10139</v>
      </c>
    </row>
    <row r="19" spans="1:14" s="27" customFormat="1" ht="24" customHeight="1" x14ac:dyDescent="0.4">
      <c r="A19" s="178" t="s">
        <v>20</v>
      </c>
      <c r="B19" s="33" t="e">
        <f t="shared" ref="B19:I19" si="1">ROUND(SUM(B17:B18),0)</f>
        <v>#VALUE!</v>
      </c>
      <c r="C19" s="33" t="e">
        <f t="shared" si="1"/>
        <v>#VALUE!</v>
      </c>
      <c r="D19" s="33" t="e">
        <f t="shared" si="1"/>
        <v>#VALUE!</v>
      </c>
      <c r="E19" s="33" t="e">
        <f t="shared" si="1"/>
        <v>#VALUE!</v>
      </c>
      <c r="F19" s="33" t="e">
        <f t="shared" si="1"/>
        <v>#VALUE!</v>
      </c>
      <c r="G19" s="33" t="e">
        <f t="shared" si="1"/>
        <v>#VALUE!</v>
      </c>
      <c r="H19" s="33" t="e">
        <f t="shared" si="1"/>
        <v>#VALUE!</v>
      </c>
      <c r="I19" s="33" t="e">
        <f t="shared" si="1"/>
        <v>#VALUE!</v>
      </c>
      <c r="J19" s="141">
        <v>55581</v>
      </c>
      <c r="K19" s="141">
        <v>53320</v>
      </c>
      <c r="L19" s="141">
        <v>55954</v>
      </c>
      <c r="M19" s="141">
        <v>61820</v>
      </c>
      <c r="N19" s="141">
        <v>66822</v>
      </c>
    </row>
    <row r="20" spans="1:14" s="5" customFormat="1" ht="9.75" customHeight="1" x14ac:dyDescent="0.35">
      <c r="A20" s="179"/>
      <c r="B20" s="35"/>
      <c r="C20" s="35"/>
      <c r="D20" s="35"/>
      <c r="E20" s="35"/>
      <c r="F20" s="35"/>
      <c r="G20" s="35"/>
      <c r="H20" s="35"/>
      <c r="I20" s="35"/>
      <c r="J20" s="142"/>
      <c r="K20" s="142"/>
      <c r="L20" s="142"/>
      <c r="M20" s="142"/>
      <c r="N20" s="142"/>
    </row>
    <row r="21" spans="1:14" s="5" customFormat="1" ht="24" customHeight="1" x14ac:dyDescent="0.35">
      <c r="A21" s="177" t="s">
        <v>21</v>
      </c>
      <c r="B21" s="18"/>
      <c r="C21" s="18"/>
      <c r="D21" s="18"/>
      <c r="E21" s="18"/>
      <c r="F21" s="18"/>
      <c r="G21" s="18"/>
      <c r="H21" s="18"/>
      <c r="I21" s="18"/>
      <c r="J21" s="133"/>
      <c r="K21" s="133"/>
      <c r="L21" s="133"/>
      <c r="M21" s="133"/>
      <c r="N21" s="133"/>
    </row>
    <row r="22" spans="1:14" s="5" customFormat="1" ht="24" customHeight="1" x14ac:dyDescent="0.35">
      <c r="A22" s="174" t="s">
        <v>18</v>
      </c>
      <c r="B22" s="23" t="e">
        <f>ROUND(SUM(#REF!),0)+1</f>
        <v>#REF!</v>
      </c>
      <c r="C22" s="23" t="e">
        <f>ROUND(SUM(#REF!),0)+1</f>
        <v>#REF!</v>
      </c>
      <c r="D22" s="23" t="e">
        <f>ROUND(SUM(#REF!),0)-1</f>
        <v>#REF!</v>
      </c>
      <c r="E22" s="23" t="e">
        <f>ROUND(SUM(#REF!),0)+1</f>
        <v>#REF!</v>
      </c>
      <c r="F22" s="18" t="e">
        <f>ROUND(SUM(#REF!),0)</f>
        <v>#REF!</v>
      </c>
      <c r="G22" s="23" t="e">
        <f>ROUND(SUM(#REF!),0)+2</f>
        <v>#REF!</v>
      </c>
      <c r="H22" s="23" t="e">
        <f>ROUND(SUM(#REF!),0)+1</f>
        <v>#REF!</v>
      </c>
      <c r="I22" s="23" t="e">
        <f>ROUND(SUM(#REF!),0)+1</f>
        <v>#REF!</v>
      </c>
      <c r="J22" s="135">
        <v>10907</v>
      </c>
      <c r="K22" s="135">
        <v>11611</v>
      </c>
      <c r="L22" s="135">
        <v>14393</v>
      </c>
      <c r="M22" s="135">
        <v>14784</v>
      </c>
      <c r="N22" s="135">
        <v>14621</v>
      </c>
    </row>
    <row r="23" spans="1:14" s="5" customFormat="1" ht="24" customHeight="1" x14ac:dyDescent="0.35">
      <c r="A23" s="174" t="s">
        <v>19</v>
      </c>
      <c r="B23" s="29" t="e">
        <f>ROUND(SUM(#REF!),0)</f>
        <v>#REF!</v>
      </c>
      <c r="C23" s="29" t="e">
        <f>ROUND(SUM(#REF!),0)+1</f>
        <v>#REF!</v>
      </c>
      <c r="D23" s="29" t="e">
        <f>ROUND(SUM(#REF!),0)</f>
        <v>#REF!</v>
      </c>
      <c r="E23" s="29" t="e">
        <f>ROUND(SUM(#REF!),0)</f>
        <v>#REF!</v>
      </c>
      <c r="F23" s="29" t="e">
        <f>ROUND(SUM(#REF!),0)</f>
        <v>#REF!</v>
      </c>
      <c r="G23" s="29" t="e">
        <f>ROUND(SUM(#REF!),0)</f>
        <v>#REF!</v>
      </c>
      <c r="H23" s="29" t="e">
        <f>ROUND(SUM(#REF!),0)</f>
        <v>#REF!</v>
      </c>
      <c r="I23" s="29" t="e">
        <f>ROUND(SUM(#REF!),0)</f>
        <v>#REF!</v>
      </c>
      <c r="J23" s="147">
        <v>2799</v>
      </c>
      <c r="K23" s="147">
        <v>4055</v>
      </c>
      <c r="L23" s="147">
        <v>5220</v>
      </c>
      <c r="M23" s="147">
        <v>5509</v>
      </c>
      <c r="N23" s="147">
        <v>6980</v>
      </c>
    </row>
    <row r="24" spans="1:14" s="27" customFormat="1" ht="24" customHeight="1" x14ac:dyDescent="0.4">
      <c r="A24" s="178" t="s">
        <v>22</v>
      </c>
      <c r="B24" s="33" t="e">
        <f t="shared" ref="B24:I24" si="2">ROUND(SUM(B22,B23),0)</f>
        <v>#REF!</v>
      </c>
      <c r="C24" s="33" t="e">
        <f t="shared" si="2"/>
        <v>#REF!</v>
      </c>
      <c r="D24" s="33" t="e">
        <f t="shared" si="2"/>
        <v>#REF!</v>
      </c>
      <c r="E24" s="33" t="e">
        <f t="shared" si="2"/>
        <v>#REF!</v>
      </c>
      <c r="F24" s="33" t="e">
        <f t="shared" si="2"/>
        <v>#REF!</v>
      </c>
      <c r="G24" s="33" t="e">
        <f t="shared" si="2"/>
        <v>#REF!</v>
      </c>
      <c r="H24" s="33" t="e">
        <f t="shared" si="2"/>
        <v>#REF!</v>
      </c>
      <c r="I24" s="33" t="e">
        <f t="shared" si="2"/>
        <v>#REF!</v>
      </c>
      <c r="J24" s="141">
        <v>13706</v>
      </c>
      <c r="K24" s="141">
        <v>15666</v>
      </c>
      <c r="L24" s="141">
        <v>19613</v>
      </c>
      <c r="M24" s="141">
        <v>20293</v>
      </c>
      <c r="N24" s="141">
        <v>21601</v>
      </c>
    </row>
    <row r="25" spans="1:14" s="27" customFormat="1" ht="9.75" customHeight="1" x14ac:dyDescent="0.4">
      <c r="A25" s="178"/>
      <c r="B25" s="37"/>
      <c r="C25" s="37"/>
      <c r="D25" s="37"/>
      <c r="E25" s="37"/>
      <c r="F25" s="37"/>
      <c r="G25" s="37"/>
      <c r="H25" s="37"/>
      <c r="I25" s="37"/>
      <c r="J25" s="143"/>
      <c r="K25" s="143"/>
      <c r="L25" s="143"/>
      <c r="M25" s="143"/>
      <c r="N25" s="143"/>
    </row>
    <row r="26" spans="1:14" s="27" customFormat="1" ht="24" customHeight="1" x14ac:dyDescent="0.4">
      <c r="A26" s="177" t="s">
        <v>23</v>
      </c>
      <c r="B26" s="38"/>
      <c r="C26" s="38"/>
      <c r="D26" s="38"/>
      <c r="E26" s="38"/>
      <c r="F26" s="38"/>
      <c r="G26" s="38"/>
      <c r="H26" s="38"/>
      <c r="I26" s="38"/>
      <c r="J26" s="144"/>
      <c r="K26" s="144"/>
      <c r="L26" s="144"/>
      <c r="M26" s="135"/>
      <c r="N26" s="135"/>
    </row>
    <row r="27" spans="1:14" s="5" customFormat="1" ht="24" customHeight="1" x14ac:dyDescent="0.35">
      <c r="A27" s="174" t="s">
        <v>24</v>
      </c>
      <c r="B27" s="23" t="e">
        <f>ROUND(SUM(#REF!),0)+1</f>
        <v>#REF!</v>
      </c>
      <c r="C27" s="23" t="e">
        <f>ROUND(SUM(#REF!),0)-1</f>
        <v>#REF!</v>
      </c>
      <c r="D27" s="23" t="e">
        <f>ROUND(SUM(#REF!),0)</f>
        <v>#REF!</v>
      </c>
      <c r="E27" s="23" t="e">
        <f>ROUND(SUM(#REF!),0)</f>
        <v>#REF!</v>
      </c>
      <c r="F27" s="23" t="e">
        <f>ROUND(SUM(#REF!),0)+1</f>
        <v>#REF!</v>
      </c>
      <c r="G27" s="23" t="e">
        <f>ROUND(SUM(#REF!),0)</f>
        <v>#REF!</v>
      </c>
      <c r="H27" s="23" t="e">
        <f>ROUND(SUM(#REF!),0)</f>
        <v>#REF!</v>
      </c>
      <c r="I27" s="23" t="e">
        <f>ROUND(SUM(#REF!),0)</f>
        <v>#REF!</v>
      </c>
      <c r="J27" s="135">
        <v>366</v>
      </c>
      <c r="K27" s="135">
        <v>326</v>
      </c>
      <c r="L27" s="135">
        <v>369</v>
      </c>
      <c r="M27" s="135">
        <v>288</v>
      </c>
      <c r="N27" s="135">
        <v>330</v>
      </c>
    </row>
    <row r="28" spans="1:14" s="5" customFormat="1" ht="24" customHeight="1" x14ac:dyDescent="0.35">
      <c r="A28" s="174" t="s">
        <v>116</v>
      </c>
      <c r="B28" s="39" t="e">
        <f>ROUND( SUM(#REF!,#REF!,#REF!),0)+1</f>
        <v>#REF!</v>
      </c>
      <c r="C28" s="39" t="e">
        <f>ROUND( SUM(#REF!,#REF!,#REF!),0)</f>
        <v>#REF!</v>
      </c>
      <c r="D28" s="39" t="e">
        <f>ROUND( SUM(#REF!,#REF!,#REF!),0)+2</f>
        <v>#REF!</v>
      </c>
      <c r="E28" s="39" t="e">
        <f>ROUND( SUM(#REF!,#REF!,#REF!),0)</f>
        <v>#REF!</v>
      </c>
      <c r="F28" s="39" t="e">
        <f>ROUND( SUM(#REF!,#REF!,#REF!),0)+1</f>
        <v>#REF!</v>
      </c>
      <c r="G28" s="39" t="e">
        <f>ROUND( SUM(#REF!,#REF!,#REF!),0)</f>
        <v>#REF!</v>
      </c>
      <c r="H28" s="39" t="e">
        <f>ROUND( SUM(#REF!,#REF!,#REF!),0)-1</f>
        <v>#REF!</v>
      </c>
      <c r="I28" s="39" t="e">
        <f>ROUND( SUM(#REF!,#REF!,#REF!),0)-1</f>
        <v>#REF!</v>
      </c>
      <c r="J28" s="145">
        <v>1887</v>
      </c>
      <c r="K28" s="145">
        <v>1775</v>
      </c>
      <c r="L28" s="145">
        <v>1992</v>
      </c>
      <c r="M28" s="145">
        <v>2094</v>
      </c>
      <c r="N28" s="145">
        <v>2198</v>
      </c>
    </row>
    <row r="29" spans="1:14" s="5" customFormat="1" ht="24" customHeight="1" x14ac:dyDescent="0.35">
      <c r="A29" s="174" t="s">
        <v>144</v>
      </c>
      <c r="B29" s="18" t="e">
        <f>ROUND(SUM(#REF!)/1000,0)</f>
        <v>#REF!</v>
      </c>
      <c r="C29" s="18" t="e">
        <f>ROUND(SUM(#REF!)/1000,0)</f>
        <v>#REF!</v>
      </c>
      <c r="D29" s="18" t="e">
        <f>ROUND(SUM(#REF!)/1000,0)-1</f>
        <v>#REF!</v>
      </c>
      <c r="E29" s="18" t="e">
        <f>ROUND(SUM(#REF!)/1000,0)+1</f>
        <v>#REF!</v>
      </c>
      <c r="F29" s="18" t="e">
        <f>ROUND(SUM(#REF!)/1000,0)</f>
        <v>#REF!</v>
      </c>
      <c r="G29" s="18" t="e">
        <f>ROUND(SUM(#REF!)/1000,0)+1</f>
        <v>#REF!</v>
      </c>
      <c r="H29" s="18" t="e">
        <f>ROUND(SUM(#REF!)/1000,0)</f>
        <v>#REF!</v>
      </c>
      <c r="I29" s="18" t="e">
        <f>ROUND(SUM(#REF!)/1000,0)</f>
        <v>#REF!</v>
      </c>
      <c r="J29" s="145">
        <v>1742</v>
      </c>
      <c r="K29" s="145">
        <v>2341</v>
      </c>
      <c r="L29" s="145">
        <v>3016</v>
      </c>
      <c r="M29" s="145">
        <v>2623</v>
      </c>
      <c r="N29" s="145">
        <v>2889</v>
      </c>
    </row>
    <row r="30" spans="1:14" s="5" customFormat="1" ht="24" customHeight="1" x14ac:dyDescent="0.35">
      <c r="A30" s="174" t="s">
        <v>34</v>
      </c>
      <c r="B30" s="41" t="e">
        <f>ROUND([1]!HsGetValue("DWShared2_Consol_Consol","All Periods#"&amp;#REF!&amp;";All Types#"&amp;#REF!&amp;";All Fiscal Years#"&amp;#REF!&amp;";All Scenarios#"&amp;#REF!&amp;";All Source Docs#"&amp;#REF!&amp;";All Locations#"&amp;#REF!&amp;";All Measures#"&amp;#REF!&amp;"")/1000,0)</f>
        <v>#VALUE!</v>
      </c>
      <c r="C30" s="41" t="e">
        <f>ROUND([1]!HsGetValue("DWShared2_Consol_Consol","All Periods#"&amp;#REF!&amp;";All Types#"&amp;#REF!&amp;";All Fiscal Years#"&amp;#REF!&amp;";All Scenarios#"&amp;#REF!&amp;";All Source Docs#"&amp;#REF!&amp;";All Locations#"&amp;#REF!&amp;";All Measures#"&amp;#REF!&amp;"")/1000,0)-1</f>
        <v>#VALUE!</v>
      </c>
      <c r="D30" s="41" t="e">
        <f>ROUND([1]!HsGetValue("DWShared2_Consol_Consol","All Periods#"&amp;#REF!&amp;";All Types#"&amp;#REF!&amp;";All Fiscal Years#"&amp;#REF!&amp;";All Scenarios#"&amp;#REF!&amp;";All Source Docs#"&amp;#REF!&amp;";All Locations#"&amp;#REF!&amp;";All Measures#"&amp;#REF!&amp;"")/1000,0)</f>
        <v>#VALUE!</v>
      </c>
      <c r="E30" s="41" t="e">
        <f>ROUND([1]!HsGetValue("DWShared2_Consol_Consol","All Periods#"&amp;#REF!&amp;";All Types#"&amp;#REF!&amp;";All Fiscal Years#"&amp;#REF!&amp;";All Scenarios#"&amp;#REF!&amp;";All Source Docs#"&amp;#REF!&amp;";All Locations#"&amp;#REF!&amp;";All Measures#"&amp;#REF!&amp;"")/1000,0)</f>
        <v>#VALUE!</v>
      </c>
      <c r="F30" s="41" t="e">
        <f>ROUND([1]!HsGetValue("DWShared2_Consol_Consol","All Periods#"&amp;#REF!&amp;";All Types#"&amp;#REF!&amp;";All Fiscal Years#"&amp;#REF!&amp;";All Scenarios#"&amp;#REF!&amp;";All Source Docs#"&amp;#REF!&amp;";All Locations#"&amp;#REF!&amp;";All Measures#"&amp;#REF!&amp;"")/1000,0)</f>
        <v>#VALUE!</v>
      </c>
      <c r="G30" s="41" t="e">
        <f>ROUND([1]!HsGetValue("DWShared2_Consol_Consol","All Periods#"&amp;#REF!&amp;";All Types#"&amp;#REF!&amp;";All Fiscal Years#"&amp;#REF!&amp;";All Scenarios#"&amp;#REF!&amp;";All Source Docs#"&amp;#REF!&amp;";All Locations#"&amp;#REF!&amp;";All Measures#"&amp;#REF!&amp;"")/1000,0)</f>
        <v>#VALUE!</v>
      </c>
      <c r="H30" s="41" t="e">
        <f>ROUND([1]!HsGetValue("DWShared2_Consol_Consol","All Periods#"&amp;#REF!&amp;";All Types#"&amp;#REF!&amp;";All Fiscal Years#"&amp;#REF!&amp;";All Scenarios#"&amp;#REF!&amp;";All Source Docs#"&amp;#REF!&amp;";All Locations#"&amp;#REF!&amp;";All Measures#"&amp;#REF!&amp;"")/1000,0)</f>
        <v>#VALUE!</v>
      </c>
      <c r="I30" s="41" t="e">
        <f>ROUND([1]!HsGetValue("DWShared2_Consol_Consol","All Periods#"&amp;#REF!&amp;";All Types#"&amp;#REF!&amp;";All Fiscal Years#"&amp;#REF!&amp;";All Scenarios#"&amp;#REF!&amp;";All Source Docs#"&amp;#REF!&amp;";All Locations#"&amp;#REF!&amp;";All Measures#"&amp;#REF!&amp;"")/1000,0)+1</f>
        <v>#VALUE!</v>
      </c>
      <c r="J30" s="150">
        <v>242</v>
      </c>
      <c r="K30" s="150">
        <v>240</v>
      </c>
      <c r="L30" s="150">
        <v>214</v>
      </c>
      <c r="M30" s="150">
        <v>221</v>
      </c>
      <c r="N30" s="150">
        <v>265</v>
      </c>
    </row>
    <row r="31" spans="1:14" s="5" customFormat="1" ht="24" customHeight="1" x14ac:dyDescent="0.4">
      <c r="A31" s="178" t="s">
        <v>35</v>
      </c>
      <c r="B31" s="42" t="e">
        <f t="shared" ref="B31:I31" si="3">ROUND(SUM(B27,B28,B29,B30),0)</f>
        <v>#REF!</v>
      </c>
      <c r="C31" s="42" t="e">
        <f t="shared" si="3"/>
        <v>#REF!</v>
      </c>
      <c r="D31" s="42" t="e">
        <f t="shared" si="3"/>
        <v>#REF!</v>
      </c>
      <c r="E31" s="42" t="e">
        <f t="shared" si="3"/>
        <v>#REF!</v>
      </c>
      <c r="F31" s="42" t="e">
        <f t="shared" si="3"/>
        <v>#REF!</v>
      </c>
      <c r="G31" s="42" t="e">
        <f t="shared" si="3"/>
        <v>#REF!</v>
      </c>
      <c r="H31" s="42" t="e">
        <f t="shared" si="3"/>
        <v>#REF!</v>
      </c>
      <c r="I31" s="42" t="e">
        <f t="shared" si="3"/>
        <v>#REF!</v>
      </c>
      <c r="J31" s="148">
        <v>4237</v>
      </c>
      <c r="K31" s="148">
        <v>4682</v>
      </c>
      <c r="L31" s="148">
        <v>5591</v>
      </c>
      <c r="M31" s="148">
        <v>5226</v>
      </c>
      <c r="N31" s="148">
        <v>5682</v>
      </c>
    </row>
    <row r="32" spans="1:14" s="5" customFormat="1" ht="15.75" customHeight="1" x14ac:dyDescent="0.4">
      <c r="A32" s="178"/>
      <c r="B32" s="116"/>
      <c r="C32" s="116"/>
      <c r="D32" s="116"/>
      <c r="E32" s="116"/>
      <c r="F32" s="116"/>
      <c r="G32" s="116"/>
      <c r="H32" s="116"/>
      <c r="I32" s="33"/>
      <c r="J32" s="141"/>
      <c r="K32" s="141"/>
      <c r="L32" s="141"/>
      <c r="M32" s="141"/>
      <c r="N32" s="141"/>
    </row>
    <row r="33" spans="1:612" s="5" customFormat="1" ht="24" customHeight="1" x14ac:dyDescent="0.4">
      <c r="A33" s="180" t="s">
        <v>158</v>
      </c>
      <c r="B33" s="23" t="e">
        <f>ROUND(([1]!HsGetValue("DWShared2_Consol_Consol","All Periods#"&amp;#REF!&amp;";All Types#"&amp;#REF!&amp;";All Fiscal Years#"&amp;#REF!&amp;";All Scenarios#"&amp;#REF!&amp;";All Source Docs#"&amp;#REF!&amp;";All Locations#"&amp;#REF!&amp;";All Measures#"&amp;#REF!&amp;"")/1000-(SUM(B35:B35)/1000)),0)</f>
        <v>#VALUE!</v>
      </c>
      <c r="C33" s="23" t="e">
        <f>ROUND(([1]!HsGetValue("DWShared2_Consol_Consol","All Periods#"&amp;#REF!&amp;";All Types#"&amp;#REF!&amp;";All Fiscal Years#"&amp;#REF!&amp;";All Scenarios#"&amp;#REF!&amp;";All Source Docs#"&amp;#REF!&amp;";All Locations#"&amp;#REF!&amp;";All Measures#"&amp;#REF!&amp;"")/1000-(SUM(C35:C35)/1000)),0)</f>
        <v>#VALUE!</v>
      </c>
      <c r="D33" s="23" t="e">
        <f>ROUND(([1]!HsGetValue("DWShared2_Consol_Consol","All Periods#"&amp;#REF!&amp;";All Types#"&amp;#REF!&amp;";All Fiscal Years#"&amp;#REF!&amp;";All Scenarios#"&amp;#REF!&amp;";All Source Docs#"&amp;#REF!&amp;";All Locations#"&amp;#REF!&amp;";All Measures#"&amp;#REF!&amp;"")/1000-(SUM(D35:D35)/1000)),0)</f>
        <v>#VALUE!</v>
      </c>
      <c r="E33" s="23" t="e">
        <f>ROUND(([1]!HsGetValue("DWShared2_Consol_Consol","All Periods#"&amp;#REF!&amp;";All Types#"&amp;#REF!&amp;";All Fiscal Years#"&amp;#REF!&amp;";All Scenarios#"&amp;#REF!&amp;";All Source Docs#"&amp;#REF!&amp;";All Locations#"&amp;#REF!&amp;";All Measures#"&amp;#REF!&amp;"")/1000-(SUM(E35:E35)/1000)),0)</f>
        <v>#VALUE!</v>
      </c>
      <c r="F33" s="23" t="e">
        <f>ROUND(([1]!HsGetValue("DWShared2_Consol_Consol","All Periods#"&amp;#REF!&amp;";All Types#"&amp;#REF!&amp;";All Fiscal Years#"&amp;#REF!&amp;";All Scenarios#"&amp;#REF!&amp;";All Source Docs#"&amp;#REF!&amp;";All Locations#"&amp;#REF!&amp;";All Measures#"&amp;#REF!&amp;"")/1000-(SUM(F35:F35)/1000)),0)</f>
        <v>#VALUE!</v>
      </c>
      <c r="G33" s="23" t="e">
        <f>ROUND(([1]!HsGetValue("DWShared2_Consol_Consol","All Periods#"&amp;#REF!&amp;";All Types#"&amp;#REF!&amp;";All Fiscal Years#"&amp;#REF!&amp;";All Scenarios#"&amp;#REF!&amp;";All Source Docs#"&amp;#REF!&amp;";All Locations#"&amp;#REF!&amp;";All Measures#"&amp;#REF!&amp;"")/1000-(SUM(G35:G35)/1000)),0)</f>
        <v>#VALUE!</v>
      </c>
      <c r="H33" s="23" t="e">
        <f>ROUND(([1]!HsGetValue("DWShared2_Consol_Consol","All Periods#"&amp;#REF!&amp;";All Types#"&amp;#REF!&amp;";All Fiscal Years#"&amp;#REF!&amp;";All Scenarios#"&amp;#REF!&amp;";All Source Docs#"&amp;#REF!&amp;";All Locations#"&amp;#REF!&amp;";All Measures#"&amp;#REF!&amp;"")/1000-(SUM(H35:H35)/1000)),0)</f>
        <v>#VALUE!</v>
      </c>
      <c r="I33" s="23" t="e">
        <f>ROUND(([1]!HsGetValue("DWShared2_Consol_Consol","All Periods#"&amp;#REF!&amp;";All Types#"&amp;#REF!&amp;";All Fiscal Years#"&amp;#REF!&amp;";All Scenarios#"&amp;#REF!&amp;";All Source Docs#"&amp;#REF!&amp;";All Locations#"&amp;#REF!&amp;";All Measures#"&amp;#REF!&amp;"")/1000-(SUM(I35:I35)/1000)),0)</f>
        <v>#VALUE!</v>
      </c>
      <c r="J33" s="243">
        <v>1151</v>
      </c>
      <c r="K33" s="141">
        <v>1117</v>
      </c>
      <c r="L33" s="141">
        <v>1196</v>
      </c>
      <c r="M33" s="141">
        <v>1197</v>
      </c>
      <c r="N33" s="141">
        <v>1207</v>
      </c>
    </row>
    <row r="34" spans="1:612" s="5" customFormat="1" ht="16.5" customHeight="1" x14ac:dyDescent="0.4">
      <c r="A34" s="178"/>
      <c r="B34" s="116"/>
      <c r="C34" s="116"/>
      <c r="D34" s="116"/>
      <c r="E34" s="116"/>
      <c r="F34" s="116"/>
      <c r="G34" s="116"/>
      <c r="H34" s="116"/>
      <c r="I34" s="33"/>
      <c r="J34" s="141"/>
      <c r="K34" s="141"/>
      <c r="L34" s="141"/>
      <c r="M34" s="141"/>
      <c r="N34" s="141"/>
    </row>
    <row r="35" spans="1:612" s="45" customFormat="1" ht="24" customHeight="1" x14ac:dyDescent="0.4">
      <c r="A35" s="177" t="s">
        <v>119</v>
      </c>
      <c r="B35" s="33"/>
      <c r="C35" s="33"/>
      <c r="D35" s="33"/>
      <c r="E35" s="33"/>
      <c r="F35" s="33"/>
      <c r="G35" s="33"/>
      <c r="H35" s="33"/>
      <c r="I35" s="33"/>
      <c r="J35" s="141"/>
      <c r="K35" s="141"/>
      <c r="L35" s="141"/>
      <c r="M35" s="141"/>
      <c r="N35" s="141"/>
    </row>
    <row r="36" spans="1:612" s="45" customFormat="1" ht="24" customHeight="1" x14ac:dyDescent="0.35">
      <c r="A36" s="213" t="s">
        <v>137</v>
      </c>
      <c r="B36" s="72" t="e">
        <f>#REF!+#REF!</f>
        <v>#REF!</v>
      </c>
      <c r="C36" s="72" t="e">
        <f>#REF!+#REF!</f>
        <v>#REF!</v>
      </c>
      <c r="D36" s="72" t="e">
        <f>#REF!+#REF!</f>
        <v>#REF!</v>
      </c>
      <c r="E36" s="72" t="e">
        <f>#REF!+#REF!</f>
        <v>#REF!</v>
      </c>
      <c r="F36" s="72" t="e">
        <f>#REF!+#REF!</f>
        <v>#REF!</v>
      </c>
      <c r="G36" s="72" t="e">
        <f>#REF!+#REF!</f>
        <v>#REF!</v>
      </c>
      <c r="H36" s="72" t="e">
        <f>#REF!+#REF!</f>
        <v>#REF!</v>
      </c>
      <c r="I36" s="72" t="e">
        <f>#REF!+#REF!</f>
        <v>#REF!</v>
      </c>
      <c r="J36" s="149">
        <v>2757</v>
      </c>
      <c r="K36" s="149">
        <v>2583</v>
      </c>
      <c r="L36" s="149">
        <v>1923</v>
      </c>
      <c r="M36" s="149">
        <v>1441</v>
      </c>
      <c r="N36" s="149">
        <v>1217</v>
      </c>
    </row>
    <row r="37" spans="1:612" s="45" customFormat="1" ht="24" customHeight="1" x14ac:dyDescent="0.35">
      <c r="A37" s="213" t="s">
        <v>138</v>
      </c>
      <c r="B37" s="48" t="e">
        <f>#REF!+#REF!</f>
        <v>#REF!</v>
      </c>
      <c r="C37" s="48" t="e">
        <f>#REF!+#REF!</f>
        <v>#REF!</v>
      </c>
      <c r="D37" s="48" t="e">
        <f>#REF!+#REF!</f>
        <v>#REF!</v>
      </c>
      <c r="E37" s="48" t="e">
        <f>#REF!+#REF!</f>
        <v>#REF!</v>
      </c>
      <c r="F37" s="48" t="e">
        <f>#REF!+#REF!</f>
        <v>#REF!</v>
      </c>
      <c r="G37" s="48" t="e">
        <f>#REF!+#REF!</f>
        <v>#REF!</v>
      </c>
      <c r="H37" s="48" t="e">
        <f>#REF!+#REF!</f>
        <v>#REF!</v>
      </c>
      <c r="I37" s="48" t="e">
        <f>#REF!+#REF!</f>
        <v>#REF!</v>
      </c>
      <c r="J37" s="150">
        <v>58</v>
      </c>
      <c r="K37" s="150">
        <v>109</v>
      </c>
      <c r="L37" s="150">
        <v>116</v>
      </c>
      <c r="M37" s="150">
        <v>111</v>
      </c>
      <c r="N37" s="150">
        <v>108</v>
      </c>
    </row>
    <row r="38" spans="1:612" s="45" customFormat="1" ht="24" customHeight="1" x14ac:dyDescent="0.4">
      <c r="A38" s="178" t="s">
        <v>139</v>
      </c>
      <c r="B38" s="33" t="e">
        <f t="shared" ref="B38:I38" si="4">B36+B37</f>
        <v>#REF!</v>
      </c>
      <c r="C38" s="33" t="e">
        <f t="shared" si="4"/>
        <v>#REF!</v>
      </c>
      <c r="D38" s="33" t="e">
        <f t="shared" si="4"/>
        <v>#REF!</v>
      </c>
      <c r="E38" s="33" t="e">
        <f t="shared" si="4"/>
        <v>#REF!</v>
      </c>
      <c r="F38" s="33" t="e">
        <f t="shared" si="4"/>
        <v>#REF!</v>
      </c>
      <c r="G38" s="33" t="e">
        <f t="shared" si="4"/>
        <v>#REF!</v>
      </c>
      <c r="H38" s="33" t="e">
        <f t="shared" si="4"/>
        <v>#REF!</v>
      </c>
      <c r="I38" s="33" t="e">
        <f t="shared" si="4"/>
        <v>#REF!</v>
      </c>
      <c r="J38" s="143">
        <v>2815</v>
      </c>
      <c r="K38" s="143">
        <v>2692</v>
      </c>
      <c r="L38" s="143">
        <v>2039</v>
      </c>
      <c r="M38" s="143">
        <v>1552</v>
      </c>
      <c r="N38" s="143">
        <v>1325</v>
      </c>
    </row>
    <row r="39" spans="1:612" s="5" customFormat="1" ht="16.5" customHeight="1" x14ac:dyDescent="0.4">
      <c r="A39" s="178"/>
      <c r="B39" s="116"/>
      <c r="C39" s="116"/>
      <c r="D39" s="116"/>
      <c r="E39" s="116"/>
      <c r="F39" s="116"/>
      <c r="G39" s="116"/>
      <c r="H39" s="116"/>
      <c r="I39" s="33"/>
      <c r="J39" s="143"/>
      <c r="K39" s="143"/>
      <c r="L39" s="143"/>
      <c r="M39" s="244"/>
      <c r="N39" s="244"/>
    </row>
    <row r="40" spans="1:612" s="27" customFormat="1" ht="24" customHeight="1" thickBot="1" x14ac:dyDescent="0.45">
      <c r="A40" s="177" t="s">
        <v>36</v>
      </c>
      <c r="B40" s="122" t="e">
        <f t="shared" ref="B40:I40" si="5">ROUND(SUM(B19,B24,B31,B33,B38),0)</f>
        <v>#VALUE!</v>
      </c>
      <c r="C40" s="122" t="e">
        <f t="shared" si="5"/>
        <v>#VALUE!</v>
      </c>
      <c r="D40" s="122" t="e">
        <f t="shared" si="5"/>
        <v>#VALUE!</v>
      </c>
      <c r="E40" s="122" t="e">
        <f t="shared" si="5"/>
        <v>#VALUE!</v>
      </c>
      <c r="F40" s="122" t="e">
        <f t="shared" si="5"/>
        <v>#VALUE!</v>
      </c>
      <c r="G40" s="122" t="e">
        <f t="shared" si="5"/>
        <v>#VALUE!</v>
      </c>
      <c r="H40" s="122" t="e">
        <f t="shared" si="5"/>
        <v>#VALUE!</v>
      </c>
      <c r="I40" s="122" t="e">
        <f t="shared" si="5"/>
        <v>#VALUE!</v>
      </c>
      <c r="J40" s="245">
        <v>77490</v>
      </c>
      <c r="K40" s="245">
        <v>77477</v>
      </c>
      <c r="L40" s="245">
        <v>84393</v>
      </c>
      <c r="M40" s="245">
        <v>90088</v>
      </c>
      <c r="N40" s="245">
        <v>96637</v>
      </c>
    </row>
    <row r="41" spans="1:612" s="27" customFormat="1" ht="12.75" customHeight="1" thickTop="1" x14ac:dyDescent="0.4">
      <c r="A41" s="177"/>
      <c r="B41" s="44"/>
      <c r="C41" s="44"/>
      <c r="D41" s="44"/>
      <c r="E41" s="44"/>
      <c r="F41" s="44"/>
      <c r="G41" s="44"/>
      <c r="H41" s="44"/>
      <c r="I41" s="44"/>
      <c r="J41" s="152"/>
      <c r="K41" s="152"/>
      <c r="L41" s="152"/>
      <c r="M41" s="152"/>
      <c r="N41" s="152"/>
    </row>
    <row r="42" spans="1:612" s="53" customFormat="1" ht="24" customHeight="1" x14ac:dyDescent="0.35">
      <c r="A42" s="177" t="s">
        <v>41</v>
      </c>
      <c r="B42" s="51"/>
      <c r="C42" s="51"/>
      <c r="D42" s="51"/>
      <c r="E42" s="51"/>
      <c r="F42" s="51"/>
      <c r="G42" s="51"/>
      <c r="H42" s="51"/>
      <c r="I42" s="51"/>
      <c r="J42" s="153"/>
      <c r="K42" s="153"/>
      <c r="L42" s="153"/>
      <c r="M42" s="153"/>
      <c r="N42" s="153"/>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c r="QQ42" s="52"/>
      <c r="QR42" s="52"/>
      <c r="QS42" s="52"/>
      <c r="QT42" s="52"/>
      <c r="QU42" s="52"/>
      <c r="QV42" s="52"/>
      <c r="QW42" s="52"/>
      <c r="QX42" s="52"/>
      <c r="QY42" s="52"/>
      <c r="QZ42" s="52"/>
      <c r="RA42" s="52"/>
      <c r="RB42" s="52"/>
      <c r="RC42" s="52"/>
      <c r="RD42" s="52"/>
      <c r="RE42" s="52"/>
      <c r="RF42" s="52"/>
      <c r="RG42" s="52"/>
      <c r="RH42" s="52"/>
      <c r="RI42" s="52"/>
      <c r="RJ42" s="52"/>
      <c r="RK42" s="52"/>
      <c r="RL42" s="52"/>
      <c r="RM42" s="52"/>
      <c r="RN42" s="52"/>
      <c r="RO42" s="52"/>
      <c r="RP42" s="52"/>
      <c r="RQ42" s="52"/>
      <c r="RR42" s="52"/>
      <c r="RS42" s="52"/>
      <c r="RT42" s="52"/>
      <c r="RU42" s="52"/>
      <c r="RV42" s="52"/>
      <c r="RW42" s="52"/>
      <c r="RX42" s="52"/>
      <c r="RY42" s="52"/>
      <c r="RZ42" s="52"/>
      <c r="SA42" s="52"/>
      <c r="SB42" s="52"/>
      <c r="SC42" s="52"/>
      <c r="SD42" s="52"/>
      <c r="SE42" s="52"/>
      <c r="SF42" s="52"/>
      <c r="SG42" s="52"/>
      <c r="SH42" s="52"/>
      <c r="SI42" s="52"/>
      <c r="SJ42" s="52"/>
      <c r="SK42" s="52"/>
      <c r="SL42" s="52"/>
      <c r="SM42" s="52"/>
      <c r="SN42" s="52"/>
      <c r="SO42" s="52"/>
      <c r="SP42" s="52"/>
      <c r="SQ42" s="52"/>
      <c r="SR42" s="52"/>
      <c r="SS42" s="52"/>
      <c r="ST42" s="52"/>
      <c r="SU42" s="52"/>
      <c r="SV42" s="52"/>
      <c r="SW42" s="52"/>
      <c r="SX42" s="52"/>
      <c r="SY42" s="52"/>
      <c r="SZ42" s="52"/>
      <c r="TA42" s="52"/>
      <c r="TB42" s="52"/>
      <c r="TC42" s="52"/>
      <c r="TD42" s="52"/>
      <c r="TE42" s="52"/>
      <c r="TF42" s="52"/>
      <c r="TG42" s="52"/>
      <c r="TH42" s="52"/>
      <c r="TI42" s="52"/>
      <c r="TJ42" s="52"/>
      <c r="TK42" s="52"/>
      <c r="TL42" s="52"/>
      <c r="TM42" s="52"/>
      <c r="TN42" s="52"/>
      <c r="TO42" s="52"/>
      <c r="TP42" s="52"/>
      <c r="TQ42" s="52"/>
      <c r="TR42" s="52"/>
      <c r="TS42" s="52"/>
      <c r="TT42" s="52"/>
      <c r="TU42" s="52"/>
      <c r="TV42" s="52"/>
      <c r="TW42" s="52"/>
      <c r="TX42" s="52"/>
      <c r="TY42" s="52"/>
      <c r="TZ42" s="52"/>
      <c r="UA42" s="52"/>
      <c r="UB42" s="52"/>
      <c r="UC42" s="52"/>
      <c r="UD42" s="52"/>
      <c r="UE42" s="52"/>
      <c r="UF42" s="52"/>
      <c r="UG42" s="52"/>
      <c r="UH42" s="52"/>
      <c r="UI42" s="52"/>
      <c r="UJ42" s="52"/>
      <c r="UK42" s="52"/>
      <c r="UL42" s="52"/>
      <c r="UM42" s="52"/>
      <c r="UN42" s="52"/>
      <c r="UO42" s="52"/>
      <c r="UP42" s="52"/>
      <c r="UQ42" s="52"/>
      <c r="UR42" s="52"/>
      <c r="US42" s="52"/>
      <c r="UT42" s="52"/>
      <c r="UU42" s="52"/>
      <c r="UV42" s="52"/>
      <c r="UW42" s="52"/>
      <c r="UX42" s="52"/>
      <c r="UY42" s="52"/>
      <c r="UZ42" s="52"/>
      <c r="VA42" s="52"/>
      <c r="VB42" s="52"/>
      <c r="VC42" s="52"/>
      <c r="VD42" s="52"/>
      <c r="VE42" s="52"/>
      <c r="VF42" s="52"/>
      <c r="VG42" s="52"/>
      <c r="VH42" s="52"/>
      <c r="VI42" s="52"/>
      <c r="VJ42" s="52"/>
      <c r="VK42" s="52"/>
      <c r="VL42" s="52"/>
      <c r="VM42" s="52"/>
      <c r="VN42" s="52"/>
      <c r="VO42" s="52"/>
      <c r="VP42" s="52"/>
      <c r="VQ42" s="52"/>
      <c r="VR42" s="52"/>
      <c r="VS42" s="52"/>
      <c r="VT42" s="52"/>
      <c r="VU42" s="52"/>
      <c r="VV42" s="52"/>
      <c r="VW42" s="52"/>
      <c r="VX42" s="52"/>
      <c r="VY42" s="52"/>
      <c r="VZ42" s="52"/>
      <c r="WA42" s="52"/>
      <c r="WB42" s="52"/>
      <c r="WC42" s="52"/>
      <c r="WD42" s="52"/>
      <c r="WE42" s="52"/>
      <c r="WF42" s="52"/>
      <c r="WG42" s="52"/>
      <c r="WH42" s="52"/>
      <c r="WI42" s="52"/>
      <c r="WJ42" s="52"/>
      <c r="WK42" s="52"/>
      <c r="WL42" s="52"/>
      <c r="WM42" s="52"/>
      <c r="WN42" s="52"/>
    </row>
    <row r="43" spans="1:612" ht="24" customHeight="1" x14ac:dyDescent="0.35">
      <c r="A43" s="183" t="s">
        <v>42</v>
      </c>
      <c r="B43" s="23" t="e">
        <f>ROUND(B17-#REF!,0)</f>
        <v>#VALUE!</v>
      </c>
      <c r="C43" s="23" t="e">
        <f>ROUND(C17-#REF!,0)</f>
        <v>#VALUE!</v>
      </c>
      <c r="D43" s="23" t="e">
        <f>ROUND(D17-#REF!,0)+1</f>
        <v>#VALUE!</v>
      </c>
      <c r="E43" s="23" t="e">
        <f>ROUND(E17-#REF!,0)-1</f>
        <v>#VALUE!</v>
      </c>
      <c r="F43" s="23" t="e">
        <f>ROUND(F17-#REF!,0)-1</f>
        <v>#VALUE!</v>
      </c>
      <c r="G43" s="23" t="e">
        <f>ROUND(G17-#REF!,0)-1</f>
        <v>#VALUE!</v>
      </c>
      <c r="H43" s="23" t="e">
        <f>ROUND(H17-#REF!,0)</f>
        <v>#VALUE!</v>
      </c>
      <c r="I43" s="23" t="e">
        <f>ROUND(I17-#REF!,0)+3</f>
        <v>#VALUE!</v>
      </c>
      <c r="J43" s="135">
        <v>18062</v>
      </c>
      <c r="K43" s="135">
        <v>18726</v>
      </c>
      <c r="L43" s="135">
        <v>19906</v>
      </c>
      <c r="M43" s="135">
        <v>23115</v>
      </c>
      <c r="N43" s="135">
        <v>25812</v>
      </c>
    </row>
    <row r="44" spans="1:612" s="56" customFormat="1" ht="24" customHeight="1" x14ac:dyDescent="0.35">
      <c r="A44" s="184" t="s">
        <v>43</v>
      </c>
      <c r="B44" s="54">
        <f t="shared" ref="B44:I44" si="6">ROUND(IF(ISERROR(B43/B17),0,B43/B17),3)</f>
        <v>0</v>
      </c>
      <c r="C44" s="54">
        <f t="shared" si="6"/>
        <v>0</v>
      </c>
      <c r="D44" s="54">
        <f t="shared" si="6"/>
        <v>0</v>
      </c>
      <c r="E44" s="54">
        <f t="shared" si="6"/>
        <v>0</v>
      </c>
      <c r="F44" s="54">
        <f t="shared" si="6"/>
        <v>0</v>
      </c>
      <c r="G44" s="54">
        <f t="shared" si="6"/>
        <v>0</v>
      </c>
      <c r="H44" s="54">
        <f t="shared" si="6"/>
        <v>0</v>
      </c>
      <c r="I44" s="54">
        <f t="shared" si="6"/>
        <v>0</v>
      </c>
      <c r="J44" s="154">
        <v>0.38700000000000001</v>
      </c>
      <c r="K44" s="154">
        <v>0.42299999999999999</v>
      </c>
      <c r="L44" s="154">
        <v>0.41699999999999998</v>
      </c>
      <c r="M44" s="154">
        <v>0.441</v>
      </c>
      <c r="N44" s="154">
        <v>0.45500000000000002</v>
      </c>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c r="IS44" s="55"/>
      <c r="IT44" s="55"/>
      <c r="IU44" s="55"/>
      <c r="IV44" s="55"/>
      <c r="IW44" s="55"/>
      <c r="IX44" s="55"/>
      <c r="IY44" s="55"/>
      <c r="IZ44" s="55"/>
      <c r="JA44" s="55"/>
      <c r="JB44" s="55"/>
      <c r="JC44" s="55"/>
      <c r="JD44" s="55"/>
      <c r="JE44" s="55"/>
      <c r="JF44" s="55"/>
      <c r="JG44" s="55"/>
      <c r="JH44" s="55"/>
      <c r="JI44" s="55"/>
      <c r="JJ44" s="55"/>
      <c r="JK44" s="55"/>
      <c r="JL44" s="55"/>
      <c r="JM44" s="55"/>
      <c r="JN44" s="55"/>
      <c r="JO44" s="55"/>
      <c r="JP44" s="55"/>
      <c r="JQ44" s="55"/>
      <c r="JR44" s="55"/>
      <c r="JS44" s="55"/>
      <c r="JT44" s="55"/>
      <c r="JU44" s="55"/>
      <c r="JV44" s="55"/>
      <c r="JW44" s="55"/>
      <c r="JX44" s="55"/>
      <c r="JY44" s="55"/>
      <c r="JZ44" s="55"/>
      <c r="KA44" s="55"/>
      <c r="KB44" s="55"/>
      <c r="KC44" s="55"/>
      <c r="KD44" s="55"/>
      <c r="KE44" s="55"/>
      <c r="KF44" s="55"/>
      <c r="KG44" s="55"/>
      <c r="KH44" s="55"/>
      <c r="KI44" s="55"/>
      <c r="KJ44" s="55"/>
      <c r="KK44" s="55"/>
      <c r="KL44" s="55"/>
      <c r="KM44" s="55"/>
      <c r="KN44" s="55"/>
      <c r="KO44" s="55"/>
      <c r="KP44" s="55"/>
      <c r="KQ44" s="55"/>
      <c r="KR44" s="55"/>
      <c r="KS44" s="55"/>
      <c r="KT44" s="55"/>
      <c r="KU44" s="55"/>
      <c r="KV44" s="55"/>
      <c r="KW44" s="55"/>
      <c r="KX44" s="55"/>
      <c r="KY44" s="55"/>
      <c r="KZ44" s="55"/>
      <c r="LA44" s="55"/>
      <c r="LB44" s="55"/>
      <c r="LC44" s="55"/>
      <c r="LD44" s="55"/>
      <c r="LE44" s="55"/>
      <c r="LF44" s="55"/>
      <c r="LG44" s="55"/>
      <c r="LH44" s="55"/>
      <c r="LI44" s="55"/>
      <c r="LJ44" s="55"/>
      <c r="LK44" s="55"/>
      <c r="LL44" s="55"/>
      <c r="LM44" s="55"/>
      <c r="LN44" s="55"/>
      <c r="LO44" s="55"/>
      <c r="LP44" s="55"/>
      <c r="LQ44" s="55"/>
      <c r="LR44" s="55"/>
      <c r="LS44" s="55"/>
      <c r="LT44" s="55"/>
      <c r="LU44" s="55"/>
      <c r="LV44" s="55"/>
      <c r="LW44" s="55"/>
      <c r="LX44" s="55"/>
      <c r="LY44" s="55"/>
      <c r="LZ44" s="55"/>
      <c r="MA44" s="55"/>
      <c r="MB44" s="55"/>
      <c r="MC44" s="55"/>
      <c r="MD44" s="55"/>
      <c r="ME44" s="55"/>
      <c r="MF44" s="55"/>
      <c r="MG44" s="55"/>
      <c r="MH44" s="55"/>
      <c r="MI44" s="55"/>
      <c r="MJ44" s="55"/>
      <c r="MK44" s="55"/>
      <c r="ML44" s="55"/>
      <c r="MM44" s="55"/>
      <c r="MN44" s="55"/>
      <c r="MO44" s="55"/>
      <c r="MP44" s="55"/>
      <c r="MQ44" s="55"/>
      <c r="MR44" s="55"/>
      <c r="MS44" s="55"/>
      <c r="MT44" s="55"/>
      <c r="MU44" s="55"/>
      <c r="MV44" s="55"/>
      <c r="MW44" s="55"/>
      <c r="MX44" s="55"/>
      <c r="MY44" s="55"/>
      <c r="MZ44" s="55"/>
      <c r="NA44" s="55"/>
      <c r="NB44" s="55"/>
      <c r="NC44" s="55"/>
      <c r="ND44" s="55"/>
      <c r="NE44" s="55"/>
      <c r="NF44" s="55"/>
      <c r="NG44" s="55"/>
      <c r="NH44" s="55"/>
      <c r="NI44" s="55"/>
      <c r="NJ44" s="55"/>
      <c r="NK44" s="55"/>
      <c r="NL44" s="55"/>
      <c r="NM44" s="55"/>
      <c r="NN44" s="55"/>
      <c r="NO44" s="55"/>
      <c r="NP44" s="55"/>
      <c r="NQ44" s="55"/>
      <c r="NR44" s="55"/>
      <c r="NS44" s="55"/>
      <c r="NT44" s="55"/>
      <c r="NU44" s="55"/>
      <c r="NV44" s="55"/>
      <c r="NW44" s="55"/>
      <c r="NX44" s="55"/>
      <c r="NY44" s="55"/>
      <c r="NZ44" s="55"/>
      <c r="OA44" s="55"/>
      <c r="OB44" s="55"/>
      <c r="OC44" s="55"/>
      <c r="OD44" s="55"/>
      <c r="OE44" s="55"/>
      <c r="OF44" s="55"/>
      <c r="OG44" s="55"/>
      <c r="OH44" s="55"/>
      <c r="OI44" s="55"/>
      <c r="OJ44" s="55"/>
      <c r="OK44" s="55"/>
      <c r="OL44" s="55"/>
      <c r="OM44" s="55"/>
      <c r="ON44" s="55"/>
      <c r="OO44" s="55"/>
      <c r="OP44" s="55"/>
      <c r="OQ44" s="55"/>
      <c r="OR44" s="55"/>
      <c r="OS44" s="55"/>
      <c r="OT44" s="55"/>
      <c r="OU44" s="55"/>
      <c r="OV44" s="55"/>
      <c r="OW44" s="55"/>
      <c r="OX44" s="55"/>
      <c r="OY44" s="55"/>
      <c r="OZ44" s="55"/>
      <c r="PA44" s="55"/>
      <c r="PB44" s="55"/>
      <c r="PC44" s="55"/>
      <c r="PD44" s="55"/>
      <c r="PE44" s="55"/>
      <c r="PF44" s="55"/>
      <c r="PG44" s="55"/>
      <c r="PH44" s="55"/>
      <c r="PI44" s="55"/>
      <c r="PJ44" s="55"/>
      <c r="PK44" s="55"/>
      <c r="PL44" s="55"/>
      <c r="PM44" s="55"/>
      <c r="PN44" s="55"/>
      <c r="PO44" s="55"/>
      <c r="PP44" s="55"/>
      <c r="PQ44" s="55"/>
      <c r="PR44" s="55"/>
      <c r="PS44" s="55"/>
      <c r="PT44" s="55"/>
      <c r="PU44" s="55"/>
      <c r="PV44" s="55"/>
      <c r="PW44" s="55"/>
      <c r="PX44" s="55"/>
      <c r="PY44" s="55"/>
      <c r="PZ44" s="55"/>
      <c r="QA44" s="55"/>
      <c r="QB44" s="55"/>
      <c r="QC44" s="55"/>
      <c r="QD44" s="55"/>
      <c r="QE44" s="55"/>
      <c r="QF44" s="55"/>
      <c r="QG44" s="55"/>
      <c r="QH44" s="55"/>
      <c r="QI44" s="55"/>
      <c r="QJ44" s="55"/>
      <c r="QK44" s="55"/>
      <c r="QL44" s="55"/>
      <c r="QM44" s="55"/>
      <c r="QN44" s="55"/>
      <c r="QO44" s="55"/>
      <c r="QP44" s="55"/>
      <c r="QQ44" s="55"/>
      <c r="QR44" s="55"/>
      <c r="QS44" s="55"/>
      <c r="QT44" s="55"/>
      <c r="QU44" s="55"/>
      <c r="QV44" s="55"/>
      <c r="QW44" s="55"/>
      <c r="QX44" s="55"/>
      <c r="QY44" s="55"/>
      <c r="QZ44" s="55"/>
      <c r="RA44" s="55"/>
      <c r="RB44" s="55"/>
      <c r="RC44" s="55"/>
      <c r="RD44" s="55"/>
      <c r="RE44" s="55"/>
      <c r="RF44" s="55"/>
      <c r="RG44" s="55"/>
      <c r="RH44" s="55"/>
      <c r="RI44" s="55"/>
      <c r="RJ44" s="55"/>
      <c r="RK44" s="55"/>
      <c r="RL44" s="55"/>
      <c r="RM44" s="55"/>
      <c r="RN44" s="55"/>
      <c r="RO44" s="55"/>
      <c r="RP44" s="55"/>
      <c r="RQ44" s="55"/>
      <c r="RR44" s="55"/>
      <c r="RS44" s="55"/>
      <c r="RT44" s="55"/>
      <c r="RU44" s="55"/>
      <c r="RV44" s="55"/>
      <c r="RW44" s="55"/>
      <c r="RX44" s="55"/>
      <c r="RY44" s="55"/>
      <c r="RZ44" s="55"/>
      <c r="SA44" s="55"/>
      <c r="SB44" s="55"/>
      <c r="SC44" s="55"/>
      <c r="SD44" s="55"/>
      <c r="SE44" s="55"/>
      <c r="SF44" s="55"/>
      <c r="SG44" s="55"/>
      <c r="SH44" s="55"/>
      <c r="SI44" s="55"/>
      <c r="SJ44" s="55"/>
      <c r="SK44" s="55"/>
      <c r="SL44" s="55"/>
      <c r="SM44" s="55"/>
      <c r="SN44" s="55"/>
      <c r="SO44" s="55"/>
      <c r="SP44" s="55"/>
      <c r="SQ44" s="55"/>
      <c r="SR44" s="55"/>
      <c r="SS44" s="55"/>
      <c r="ST44" s="55"/>
      <c r="SU44" s="55"/>
      <c r="SV44" s="55"/>
      <c r="SW44" s="55"/>
      <c r="SX44" s="55"/>
      <c r="SY44" s="55"/>
      <c r="SZ44" s="55"/>
      <c r="TA44" s="55"/>
      <c r="TB44" s="55"/>
      <c r="TC44" s="55"/>
      <c r="TD44" s="55"/>
      <c r="TE44" s="55"/>
      <c r="TF44" s="55"/>
      <c r="TG44" s="55"/>
      <c r="TH44" s="55"/>
      <c r="TI44" s="55"/>
      <c r="TJ44" s="55"/>
      <c r="TK44" s="55"/>
      <c r="TL44" s="55"/>
      <c r="TM44" s="55"/>
      <c r="TN44" s="55"/>
      <c r="TO44" s="55"/>
      <c r="TP44" s="55"/>
      <c r="TQ44" s="55"/>
      <c r="TR44" s="55"/>
      <c r="TS44" s="55"/>
      <c r="TT44" s="55"/>
      <c r="TU44" s="55"/>
      <c r="TV44" s="55"/>
      <c r="TW44" s="55"/>
      <c r="TX44" s="55"/>
      <c r="TY44" s="55"/>
      <c r="TZ44" s="55"/>
      <c r="UA44" s="55"/>
      <c r="UB44" s="55"/>
      <c r="UC44" s="55"/>
      <c r="UD44" s="55"/>
      <c r="UE44" s="55"/>
      <c r="UF44" s="55"/>
      <c r="UG44" s="55"/>
      <c r="UH44" s="55"/>
      <c r="UI44" s="55"/>
      <c r="UJ44" s="55"/>
      <c r="UK44" s="55"/>
      <c r="UL44" s="55"/>
      <c r="UM44" s="55"/>
      <c r="UN44" s="55"/>
      <c r="UO44" s="55"/>
      <c r="UP44" s="55"/>
      <c r="UQ44" s="55"/>
      <c r="UR44" s="55"/>
      <c r="US44" s="55"/>
      <c r="UT44" s="55"/>
      <c r="UU44" s="55"/>
      <c r="UV44" s="55"/>
      <c r="UW44" s="55"/>
      <c r="UX44" s="55"/>
      <c r="UY44" s="55"/>
      <c r="UZ44" s="55"/>
      <c r="VA44" s="55"/>
      <c r="VB44" s="55"/>
      <c r="VC44" s="55"/>
      <c r="VD44" s="55"/>
      <c r="VE44" s="55"/>
      <c r="VF44" s="55"/>
      <c r="VG44" s="55"/>
      <c r="VH44" s="55"/>
      <c r="VI44" s="55"/>
      <c r="VJ44" s="55"/>
      <c r="VK44" s="55"/>
      <c r="VL44" s="55"/>
      <c r="VM44" s="55"/>
      <c r="VN44" s="55"/>
      <c r="VO44" s="55"/>
      <c r="VP44" s="55"/>
      <c r="VQ44" s="55"/>
      <c r="VR44" s="55"/>
      <c r="VS44" s="55"/>
      <c r="VT44" s="55"/>
      <c r="VU44" s="55"/>
      <c r="VV44" s="55"/>
      <c r="VW44" s="55"/>
      <c r="VX44" s="55"/>
      <c r="VY44" s="55"/>
      <c r="VZ44" s="55"/>
      <c r="WA44" s="55"/>
      <c r="WB44" s="55"/>
      <c r="WC44" s="55"/>
      <c r="WD44" s="55"/>
      <c r="WE44" s="55"/>
      <c r="WF44" s="55"/>
      <c r="WG44" s="55"/>
      <c r="WH44" s="55"/>
      <c r="WI44" s="55"/>
      <c r="WJ44" s="55"/>
      <c r="WK44" s="55"/>
      <c r="WL44" s="55"/>
      <c r="WM44" s="55"/>
      <c r="WN44" s="55"/>
    </row>
    <row r="45" spans="1:612" ht="24" customHeight="1" x14ac:dyDescent="0.35">
      <c r="A45" s="183" t="s">
        <v>44</v>
      </c>
      <c r="B45" s="57" t="e">
        <f>ROUND(B18-#REF!,0)+1</f>
        <v>#VALUE!</v>
      </c>
      <c r="C45" s="57" t="e">
        <f>ROUND(C18-#REF!,0)</f>
        <v>#VALUE!</v>
      </c>
      <c r="D45" s="57" t="e">
        <f>ROUND(D18-#REF!,0)+1</f>
        <v>#VALUE!</v>
      </c>
      <c r="E45" s="57" t="e">
        <f>ROUND(E18-#REF!,0)</f>
        <v>#VALUE!</v>
      </c>
      <c r="F45" s="57" t="e">
        <f>ROUND(F18-#REF!,0)</f>
        <v>#VALUE!</v>
      </c>
      <c r="G45" s="57" t="e">
        <f>ROUND(G18-#REF!,0)</f>
        <v>#VALUE!</v>
      </c>
      <c r="H45" s="57" t="e">
        <f>ROUND(H18-#REF!,0)+1</f>
        <v>#VALUE!</v>
      </c>
      <c r="I45" s="57" t="e">
        <f>ROUND(I18-#REF!,0)-1</f>
        <v>#VALUE!</v>
      </c>
      <c r="J45" s="155">
        <v>3247</v>
      </c>
      <c r="K45" s="155">
        <v>3754</v>
      </c>
      <c r="L45" s="155">
        <v>2941</v>
      </c>
      <c r="M45" s="155">
        <v>3683</v>
      </c>
      <c r="N45" s="155">
        <v>4467</v>
      </c>
    </row>
    <row r="46" spans="1:612" s="56" customFormat="1" ht="24" customHeight="1" x14ac:dyDescent="0.35">
      <c r="A46" s="184" t="s">
        <v>45</v>
      </c>
      <c r="B46" s="58">
        <f t="shared" ref="B46:I46" si="7">ROUND(IF(ISERROR(B45/B18),0,B45/B18),3)</f>
        <v>0</v>
      </c>
      <c r="C46" s="58">
        <f t="shared" si="7"/>
        <v>0</v>
      </c>
      <c r="D46" s="58">
        <f t="shared" si="7"/>
        <v>0</v>
      </c>
      <c r="E46" s="58">
        <f t="shared" si="7"/>
        <v>0</v>
      </c>
      <c r="F46" s="58">
        <f t="shared" si="7"/>
        <v>0</v>
      </c>
      <c r="G46" s="58">
        <f t="shared" si="7"/>
        <v>0</v>
      </c>
      <c r="H46" s="58">
        <f t="shared" si="7"/>
        <v>0</v>
      </c>
      <c r="I46" s="58">
        <f t="shared" si="7"/>
        <v>0</v>
      </c>
      <c r="J46" s="156">
        <v>0.36499999999999999</v>
      </c>
      <c r="K46" s="156">
        <v>0.41599999999999998</v>
      </c>
      <c r="L46" s="156">
        <v>0.35799999999999998</v>
      </c>
      <c r="M46" s="156">
        <v>0.39400000000000002</v>
      </c>
      <c r="N46" s="156">
        <v>0.441</v>
      </c>
      <c r="O46" s="242"/>
      <c r="P46" s="242"/>
      <c r="Q46" s="242"/>
      <c r="R46" s="242"/>
      <c r="S46" s="242"/>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c r="IS46" s="55"/>
      <c r="IT46" s="55"/>
      <c r="IU46" s="55"/>
      <c r="IV46" s="55"/>
      <c r="IW46" s="55"/>
      <c r="IX46" s="55"/>
      <c r="IY46" s="55"/>
      <c r="IZ46" s="55"/>
      <c r="JA46" s="55"/>
      <c r="JB46" s="55"/>
      <c r="JC46" s="55"/>
      <c r="JD46" s="55"/>
      <c r="JE46" s="55"/>
      <c r="JF46" s="55"/>
      <c r="JG46" s="55"/>
      <c r="JH46" s="55"/>
      <c r="JI46" s="55"/>
      <c r="JJ46" s="55"/>
      <c r="JK46" s="55"/>
      <c r="JL46" s="55"/>
      <c r="JM46" s="55"/>
      <c r="JN46" s="55"/>
      <c r="JO46" s="55"/>
      <c r="JP46" s="55"/>
      <c r="JQ46" s="55"/>
      <c r="JR46" s="55"/>
      <c r="JS46" s="55"/>
      <c r="JT46" s="55"/>
      <c r="JU46" s="55"/>
      <c r="JV46" s="55"/>
      <c r="JW46" s="55"/>
      <c r="JX46" s="55"/>
      <c r="JY46" s="55"/>
      <c r="JZ46" s="55"/>
      <c r="KA46" s="55"/>
      <c r="KB46" s="55"/>
      <c r="KC46" s="55"/>
      <c r="KD46" s="55"/>
      <c r="KE46" s="55"/>
      <c r="KF46" s="55"/>
      <c r="KG46" s="55"/>
      <c r="KH46" s="55"/>
      <c r="KI46" s="55"/>
      <c r="KJ46" s="55"/>
      <c r="KK46" s="55"/>
      <c r="KL46" s="55"/>
      <c r="KM46" s="55"/>
      <c r="KN46" s="55"/>
      <c r="KO46" s="55"/>
      <c r="KP46" s="55"/>
      <c r="KQ46" s="55"/>
      <c r="KR46" s="55"/>
      <c r="KS46" s="55"/>
      <c r="KT46" s="55"/>
      <c r="KU46" s="55"/>
      <c r="KV46" s="55"/>
      <c r="KW46" s="55"/>
      <c r="KX46" s="55"/>
      <c r="KY46" s="55"/>
      <c r="KZ46" s="55"/>
      <c r="LA46" s="55"/>
      <c r="LB46" s="55"/>
      <c r="LC46" s="55"/>
      <c r="LD46" s="55"/>
      <c r="LE46" s="55"/>
      <c r="LF46" s="55"/>
      <c r="LG46" s="55"/>
      <c r="LH46" s="55"/>
      <c r="LI46" s="55"/>
      <c r="LJ46" s="55"/>
      <c r="LK46" s="55"/>
      <c r="LL46" s="55"/>
      <c r="LM46" s="55"/>
      <c r="LN46" s="55"/>
      <c r="LO46" s="55"/>
      <c r="LP46" s="55"/>
      <c r="LQ46" s="55"/>
      <c r="LR46" s="55"/>
      <c r="LS46" s="55"/>
      <c r="LT46" s="55"/>
      <c r="LU46" s="55"/>
      <c r="LV46" s="55"/>
      <c r="LW46" s="55"/>
      <c r="LX46" s="55"/>
      <c r="LY46" s="55"/>
      <c r="LZ46" s="55"/>
      <c r="MA46" s="55"/>
      <c r="MB46" s="55"/>
      <c r="MC46" s="55"/>
      <c r="MD46" s="55"/>
      <c r="ME46" s="55"/>
      <c r="MF46" s="55"/>
      <c r="MG46" s="55"/>
      <c r="MH46" s="55"/>
      <c r="MI46" s="55"/>
      <c r="MJ46" s="55"/>
      <c r="MK46" s="55"/>
      <c r="ML46" s="55"/>
      <c r="MM46" s="55"/>
      <c r="MN46" s="55"/>
      <c r="MO46" s="55"/>
      <c r="MP46" s="55"/>
      <c r="MQ46" s="55"/>
      <c r="MR46" s="55"/>
      <c r="MS46" s="55"/>
      <c r="MT46" s="55"/>
      <c r="MU46" s="55"/>
      <c r="MV46" s="55"/>
      <c r="MW46" s="55"/>
      <c r="MX46" s="55"/>
      <c r="MY46" s="55"/>
      <c r="MZ46" s="55"/>
      <c r="NA46" s="55"/>
      <c r="NB46" s="55"/>
      <c r="NC46" s="55"/>
      <c r="ND46" s="55"/>
      <c r="NE46" s="55"/>
      <c r="NF46" s="55"/>
      <c r="NG46" s="55"/>
      <c r="NH46" s="55"/>
      <c r="NI46" s="55"/>
      <c r="NJ46" s="55"/>
      <c r="NK46" s="55"/>
      <c r="NL46" s="55"/>
      <c r="NM46" s="55"/>
      <c r="NN46" s="55"/>
      <c r="NO46" s="55"/>
      <c r="NP46" s="55"/>
      <c r="NQ46" s="55"/>
      <c r="NR46" s="55"/>
      <c r="NS46" s="55"/>
      <c r="NT46" s="55"/>
      <c r="NU46" s="55"/>
      <c r="NV46" s="55"/>
      <c r="NW46" s="55"/>
      <c r="NX46" s="55"/>
      <c r="NY46" s="55"/>
      <c r="NZ46" s="55"/>
      <c r="OA46" s="55"/>
      <c r="OB46" s="55"/>
      <c r="OC46" s="55"/>
      <c r="OD46" s="55"/>
      <c r="OE46" s="55"/>
      <c r="OF46" s="55"/>
      <c r="OG46" s="55"/>
      <c r="OH46" s="55"/>
      <c r="OI46" s="55"/>
      <c r="OJ46" s="55"/>
      <c r="OK46" s="55"/>
      <c r="OL46" s="55"/>
      <c r="OM46" s="55"/>
      <c r="ON46" s="55"/>
      <c r="OO46" s="55"/>
      <c r="OP46" s="55"/>
      <c r="OQ46" s="55"/>
      <c r="OR46" s="55"/>
      <c r="OS46" s="55"/>
      <c r="OT46" s="55"/>
      <c r="OU46" s="55"/>
      <c r="OV46" s="55"/>
      <c r="OW46" s="55"/>
      <c r="OX46" s="55"/>
      <c r="OY46" s="55"/>
      <c r="OZ46" s="55"/>
      <c r="PA46" s="55"/>
      <c r="PB46" s="55"/>
      <c r="PC46" s="55"/>
      <c r="PD46" s="55"/>
      <c r="PE46" s="55"/>
      <c r="PF46" s="55"/>
      <c r="PG46" s="55"/>
      <c r="PH46" s="55"/>
      <c r="PI46" s="55"/>
      <c r="PJ46" s="55"/>
      <c r="PK46" s="55"/>
      <c r="PL46" s="55"/>
      <c r="PM46" s="55"/>
      <c r="PN46" s="55"/>
      <c r="PO46" s="55"/>
      <c r="PP46" s="55"/>
      <c r="PQ46" s="55"/>
      <c r="PR46" s="55"/>
      <c r="PS46" s="55"/>
      <c r="PT46" s="55"/>
      <c r="PU46" s="55"/>
      <c r="PV46" s="55"/>
      <c r="PW46" s="55"/>
      <c r="PX46" s="55"/>
      <c r="PY46" s="55"/>
      <c r="PZ46" s="55"/>
      <c r="QA46" s="55"/>
      <c r="QB46" s="55"/>
      <c r="QC46" s="55"/>
      <c r="QD46" s="55"/>
      <c r="QE46" s="55"/>
      <c r="QF46" s="55"/>
      <c r="QG46" s="55"/>
      <c r="QH46" s="55"/>
      <c r="QI46" s="55"/>
      <c r="QJ46" s="55"/>
      <c r="QK46" s="55"/>
      <c r="QL46" s="55"/>
      <c r="QM46" s="55"/>
      <c r="QN46" s="55"/>
      <c r="QO46" s="55"/>
      <c r="QP46" s="55"/>
      <c r="QQ46" s="55"/>
      <c r="QR46" s="55"/>
      <c r="QS46" s="55"/>
      <c r="QT46" s="55"/>
      <c r="QU46" s="55"/>
      <c r="QV46" s="55"/>
      <c r="QW46" s="55"/>
      <c r="QX46" s="55"/>
      <c r="QY46" s="55"/>
      <c r="QZ46" s="55"/>
      <c r="RA46" s="55"/>
      <c r="RB46" s="55"/>
      <c r="RC46" s="55"/>
      <c r="RD46" s="55"/>
      <c r="RE46" s="55"/>
      <c r="RF46" s="55"/>
      <c r="RG46" s="55"/>
      <c r="RH46" s="55"/>
      <c r="RI46" s="55"/>
      <c r="RJ46" s="55"/>
      <c r="RK46" s="55"/>
      <c r="RL46" s="55"/>
      <c r="RM46" s="55"/>
      <c r="RN46" s="55"/>
      <c r="RO46" s="55"/>
      <c r="RP46" s="55"/>
      <c r="RQ46" s="55"/>
      <c r="RR46" s="55"/>
      <c r="RS46" s="55"/>
      <c r="RT46" s="55"/>
      <c r="RU46" s="55"/>
      <c r="RV46" s="55"/>
      <c r="RW46" s="55"/>
      <c r="RX46" s="55"/>
      <c r="RY46" s="55"/>
      <c r="RZ46" s="55"/>
      <c r="SA46" s="55"/>
      <c r="SB46" s="55"/>
      <c r="SC46" s="55"/>
      <c r="SD46" s="55"/>
      <c r="SE46" s="55"/>
      <c r="SF46" s="55"/>
      <c r="SG46" s="55"/>
      <c r="SH46" s="55"/>
      <c r="SI46" s="55"/>
      <c r="SJ46" s="55"/>
      <c r="SK46" s="55"/>
      <c r="SL46" s="55"/>
      <c r="SM46" s="55"/>
      <c r="SN46" s="55"/>
      <c r="SO46" s="55"/>
      <c r="SP46" s="55"/>
      <c r="SQ46" s="55"/>
      <c r="SR46" s="55"/>
      <c r="SS46" s="55"/>
      <c r="ST46" s="55"/>
      <c r="SU46" s="55"/>
      <c r="SV46" s="55"/>
      <c r="SW46" s="55"/>
      <c r="SX46" s="55"/>
      <c r="SY46" s="55"/>
      <c r="SZ46" s="55"/>
      <c r="TA46" s="55"/>
      <c r="TB46" s="55"/>
      <c r="TC46" s="55"/>
      <c r="TD46" s="55"/>
      <c r="TE46" s="55"/>
      <c r="TF46" s="55"/>
      <c r="TG46" s="55"/>
      <c r="TH46" s="55"/>
      <c r="TI46" s="55"/>
      <c r="TJ46" s="55"/>
      <c r="TK46" s="55"/>
      <c r="TL46" s="55"/>
      <c r="TM46" s="55"/>
      <c r="TN46" s="55"/>
      <c r="TO46" s="55"/>
      <c r="TP46" s="55"/>
      <c r="TQ46" s="55"/>
      <c r="TR46" s="55"/>
      <c r="TS46" s="55"/>
      <c r="TT46" s="55"/>
      <c r="TU46" s="55"/>
      <c r="TV46" s="55"/>
      <c r="TW46" s="55"/>
      <c r="TX46" s="55"/>
      <c r="TY46" s="55"/>
      <c r="TZ46" s="55"/>
      <c r="UA46" s="55"/>
      <c r="UB46" s="55"/>
      <c r="UC46" s="55"/>
      <c r="UD46" s="55"/>
      <c r="UE46" s="55"/>
      <c r="UF46" s="55"/>
      <c r="UG46" s="55"/>
      <c r="UH46" s="55"/>
      <c r="UI46" s="55"/>
      <c r="UJ46" s="55"/>
      <c r="UK46" s="55"/>
      <c r="UL46" s="55"/>
      <c r="UM46" s="55"/>
      <c r="UN46" s="55"/>
      <c r="UO46" s="55"/>
      <c r="UP46" s="55"/>
      <c r="UQ46" s="55"/>
      <c r="UR46" s="55"/>
      <c r="US46" s="55"/>
      <c r="UT46" s="55"/>
      <c r="UU46" s="55"/>
      <c r="UV46" s="55"/>
      <c r="UW46" s="55"/>
      <c r="UX46" s="55"/>
      <c r="UY46" s="55"/>
      <c r="UZ46" s="55"/>
      <c r="VA46" s="55"/>
      <c r="VB46" s="55"/>
      <c r="VC46" s="55"/>
      <c r="VD46" s="55"/>
      <c r="VE46" s="55"/>
      <c r="VF46" s="55"/>
      <c r="VG46" s="55"/>
      <c r="VH46" s="55"/>
      <c r="VI46" s="55"/>
      <c r="VJ46" s="55"/>
      <c r="VK46" s="55"/>
      <c r="VL46" s="55"/>
      <c r="VM46" s="55"/>
      <c r="VN46" s="55"/>
      <c r="VO46" s="55"/>
      <c r="VP46" s="55"/>
      <c r="VQ46" s="55"/>
      <c r="VR46" s="55"/>
      <c r="VS46" s="55"/>
      <c r="VT46" s="55"/>
      <c r="VU46" s="55"/>
      <c r="VV46" s="55"/>
      <c r="VW46" s="55"/>
      <c r="VX46" s="55"/>
      <c r="VY46" s="55"/>
      <c r="VZ46" s="55"/>
      <c r="WA46" s="55"/>
      <c r="WB46" s="55"/>
      <c r="WC46" s="55"/>
      <c r="WD46" s="55"/>
      <c r="WE46" s="55"/>
      <c r="WF46" s="55"/>
      <c r="WG46" s="55"/>
      <c r="WH46" s="55"/>
      <c r="WI46" s="55"/>
      <c r="WJ46" s="55"/>
      <c r="WK46" s="55"/>
      <c r="WL46" s="55"/>
      <c r="WM46" s="55"/>
      <c r="WN46" s="55"/>
    </row>
    <row r="47" spans="1:612" s="59" customFormat="1" ht="24" customHeight="1" x14ac:dyDescent="0.4">
      <c r="A47" s="185" t="s">
        <v>46</v>
      </c>
      <c r="B47" s="33" t="e">
        <f t="shared" ref="B47:I47" si="8">ROUND(B43+B45,0)</f>
        <v>#VALUE!</v>
      </c>
      <c r="C47" s="33" t="e">
        <f t="shared" si="8"/>
        <v>#VALUE!</v>
      </c>
      <c r="D47" s="33" t="e">
        <f t="shared" si="8"/>
        <v>#VALUE!</v>
      </c>
      <c r="E47" s="33" t="e">
        <f t="shared" si="8"/>
        <v>#VALUE!</v>
      </c>
      <c r="F47" s="33" t="e">
        <f t="shared" si="8"/>
        <v>#VALUE!</v>
      </c>
      <c r="G47" s="33" t="e">
        <f t="shared" si="8"/>
        <v>#VALUE!</v>
      </c>
      <c r="H47" s="33" t="e">
        <f t="shared" si="8"/>
        <v>#VALUE!</v>
      </c>
      <c r="I47" s="33" t="e">
        <f t="shared" si="8"/>
        <v>#VALUE!</v>
      </c>
      <c r="J47" s="141">
        <v>21309</v>
      </c>
      <c r="K47" s="141">
        <v>22480</v>
      </c>
      <c r="L47" s="141">
        <v>22847</v>
      </c>
      <c r="M47" s="141">
        <v>26798</v>
      </c>
      <c r="N47" s="141">
        <v>30279</v>
      </c>
      <c r="O47" s="242"/>
      <c r="P47" s="242"/>
      <c r="Q47" s="242"/>
      <c r="R47" s="242"/>
      <c r="S47" s="242"/>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c r="IW47" s="27"/>
      <c r="IX47" s="27"/>
      <c r="IY47" s="27"/>
      <c r="IZ47" s="27"/>
      <c r="JA47" s="27"/>
      <c r="JB47" s="27"/>
      <c r="JC47" s="27"/>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c r="LX47" s="27"/>
      <c r="LY47" s="27"/>
      <c r="LZ47" s="27"/>
      <c r="MA47" s="27"/>
      <c r="MB47" s="27"/>
      <c r="MC47" s="27"/>
      <c r="MD47" s="27"/>
      <c r="ME47" s="27"/>
      <c r="MF47" s="27"/>
      <c r="MG47" s="27"/>
      <c r="MH47" s="27"/>
      <c r="MI47" s="27"/>
      <c r="MJ47" s="27"/>
      <c r="MK47" s="27"/>
      <c r="ML47" s="27"/>
      <c r="MM47" s="27"/>
      <c r="MN47" s="27"/>
      <c r="MO47" s="27"/>
      <c r="MP47" s="27"/>
      <c r="MQ47" s="27"/>
      <c r="MR47" s="27"/>
      <c r="MS47" s="27"/>
      <c r="MT47" s="27"/>
      <c r="MU47" s="27"/>
      <c r="MV47" s="27"/>
      <c r="MW47" s="27"/>
      <c r="MX47" s="27"/>
      <c r="MY47" s="27"/>
      <c r="MZ47" s="27"/>
      <c r="NA47" s="27"/>
      <c r="NB47" s="27"/>
      <c r="NC47" s="27"/>
      <c r="ND47" s="27"/>
      <c r="NE47" s="27"/>
      <c r="NF47" s="27"/>
      <c r="NG47" s="27"/>
      <c r="NH47" s="27"/>
      <c r="NI47" s="27"/>
      <c r="NJ47" s="27"/>
      <c r="NK47" s="27"/>
      <c r="NL47" s="27"/>
      <c r="NM47" s="27"/>
      <c r="NN47" s="27"/>
      <c r="NO47" s="27"/>
      <c r="NP47" s="27"/>
      <c r="NQ47" s="27"/>
      <c r="NR47" s="27"/>
      <c r="NS47" s="27"/>
      <c r="NT47" s="27"/>
      <c r="NU47" s="27"/>
      <c r="NV47" s="27"/>
      <c r="NW47" s="27"/>
      <c r="NX47" s="27"/>
      <c r="NY47" s="27"/>
      <c r="NZ47" s="27"/>
      <c r="OA47" s="27"/>
      <c r="OB47" s="27"/>
      <c r="OC47" s="27"/>
      <c r="OD47" s="27"/>
      <c r="OE47" s="27"/>
      <c r="OF47" s="27"/>
      <c r="OG47" s="27"/>
      <c r="OH47" s="27"/>
      <c r="OI47" s="27"/>
      <c r="OJ47" s="27"/>
      <c r="OK47" s="27"/>
      <c r="OL47" s="27"/>
      <c r="OM47" s="27"/>
      <c r="ON47" s="27"/>
      <c r="OO47" s="27"/>
      <c r="OP47" s="27"/>
      <c r="OQ47" s="27"/>
      <c r="OR47" s="27"/>
      <c r="OS47" s="27"/>
      <c r="OT47" s="27"/>
      <c r="OU47" s="27"/>
      <c r="OV47" s="27"/>
      <c r="OW47" s="27"/>
      <c r="OX47" s="27"/>
      <c r="OY47" s="27"/>
      <c r="OZ47" s="27"/>
      <c r="PA47" s="27"/>
      <c r="PB47" s="27"/>
      <c r="PC47" s="27"/>
      <c r="PD47" s="27"/>
      <c r="PE47" s="27"/>
      <c r="PF47" s="27"/>
      <c r="PG47" s="27"/>
      <c r="PH47" s="27"/>
      <c r="PI47" s="27"/>
      <c r="PJ47" s="27"/>
      <c r="PK47" s="27"/>
      <c r="PL47" s="27"/>
      <c r="PM47" s="27"/>
      <c r="PN47" s="27"/>
      <c r="PO47" s="27"/>
      <c r="PP47" s="27"/>
      <c r="PQ47" s="27"/>
      <c r="PR47" s="27"/>
      <c r="PS47" s="27"/>
      <c r="PT47" s="27"/>
      <c r="PU47" s="27"/>
      <c r="PV47" s="27"/>
      <c r="PW47" s="27"/>
      <c r="PX47" s="27"/>
      <c r="PY47" s="27"/>
      <c r="PZ47" s="27"/>
      <c r="QA47" s="27"/>
      <c r="QB47" s="27"/>
      <c r="QC47" s="27"/>
      <c r="QD47" s="27"/>
      <c r="QE47" s="27"/>
      <c r="QF47" s="27"/>
      <c r="QG47" s="27"/>
      <c r="QH47" s="27"/>
      <c r="QI47" s="27"/>
      <c r="QJ47" s="27"/>
      <c r="QK47" s="27"/>
      <c r="QL47" s="27"/>
      <c r="QM47" s="27"/>
      <c r="QN47" s="27"/>
      <c r="QO47" s="27"/>
      <c r="QP47" s="27"/>
      <c r="QQ47" s="27"/>
      <c r="QR47" s="27"/>
      <c r="QS47" s="27"/>
      <c r="QT47" s="27"/>
      <c r="QU47" s="27"/>
      <c r="QV47" s="27"/>
      <c r="QW47" s="27"/>
      <c r="QX47" s="27"/>
      <c r="QY47" s="27"/>
      <c r="QZ47" s="27"/>
      <c r="RA47" s="27"/>
      <c r="RB47" s="27"/>
      <c r="RC47" s="27"/>
      <c r="RD47" s="27"/>
      <c r="RE47" s="27"/>
      <c r="RF47" s="27"/>
      <c r="RG47" s="27"/>
      <c r="RH47" s="27"/>
      <c r="RI47" s="27"/>
      <c r="RJ47" s="27"/>
      <c r="RK47" s="27"/>
      <c r="RL47" s="27"/>
      <c r="RM47" s="27"/>
      <c r="RN47" s="27"/>
      <c r="RO47" s="27"/>
      <c r="RP47" s="27"/>
      <c r="RQ47" s="27"/>
      <c r="RR47" s="27"/>
      <c r="RS47" s="27"/>
      <c r="RT47" s="27"/>
      <c r="RU47" s="27"/>
      <c r="RV47" s="27"/>
      <c r="RW47" s="27"/>
      <c r="RX47" s="27"/>
      <c r="RY47" s="27"/>
      <c r="RZ47" s="27"/>
      <c r="SA47" s="27"/>
      <c r="SB47" s="27"/>
      <c r="SC47" s="27"/>
      <c r="SD47" s="27"/>
      <c r="SE47" s="27"/>
      <c r="SF47" s="27"/>
      <c r="SG47" s="27"/>
      <c r="SH47" s="27"/>
      <c r="SI47" s="27"/>
      <c r="SJ47" s="27"/>
      <c r="SK47" s="27"/>
      <c r="SL47" s="27"/>
      <c r="SM47" s="27"/>
      <c r="SN47" s="27"/>
      <c r="SO47" s="27"/>
      <c r="SP47" s="27"/>
      <c r="SQ47" s="27"/>
      <c r="SR47" s="27"/>
      <c r="SS47" s="27"/>
      <c r="ST47" s="27"/>
      <c r="SU47" s="27"/>
      <c r="SV47" s="27"/>
      <c r="SW47" s="27"/>
      <c r="SX47" s="27"/>
      <c r="SY47" s="27"/>
      <c r="SZ47" s="27"/>
      <c r="TA47" s="27"/>
      <c r="TB47" s="27"/>
      <c r="TC47" s="27"/>
      <c r="TD47" s="27"/>
      <c r="TE47" s="27"/>
      <c r="TF47" s="27"/>
      <c r="TG47" s="27"/>
      <c r="TH47" s="27"/>
      <c r="TI47" s="27"/>
      <c r="TJ47" s="27"/>
      <c r="TK47" s="27"/>
      <c r="TL47" s="27"/>
      <c r="TM47" s="27"/>
      <c r="TN47" s="27"/>
      <c r="TO47" s="27"/>
      <c r="TP47" s="27"/>
      <c r="TQ47" s="27"/>
      <c r="TR47" s="27"/>
      <c r="TS47" s="27"/>
      <c r="TT47" s="27"/>
      <c r="TU47" s="27"/>
      <c r="TV47" s="27"/>
      <c r="TW47" s="27"/>
      <c r="TX47" s="27"/>
      <c r="TY47" s="27"/>
      <c r="TZ47" s="27"/>
      <c r="UA47" s="27"/>
      <c r="UB47" s="27"/>
      <c r="UC47" s="27"/>
      <c r="UD47" s="27"/>
      <c r="UE47" s="27"/>
      <c r="UF47" s="27"/>
      <c r="UG47" s="27"/>
      <c r="UH47" s="27"/>
      <c r="UI47" s="27"/>
      <c r="UJ47" s="27"/>
      <c r="UK47" s="27"/>
      <c r="UL47" s="27"/>
      <c r="UM47" s="27"/>
      <c r="UN47" s="27"/>
      <c r="UO47" s="27"/>
      <c r="UP47" s="27"/>
      <c r="UQ47" s="27"/>
      <c r="UR47" s="27"/>
      <c r="US47" s="27"/>
      <c r="UT47" s="27"/>
      <c r="UU47" s="27"/>
      <c r="UV47" s="27"/>
      <c r="UW47" s="27"/>
      <c r="UX47" s="27"/>
      <c r="UY47" s="27"/>
      <c r="UZ47" s="27"/>
      <c r="VA47" s="27"/>
      <c r="VB47" s="27"/>
      <c r="VC47" s="27"/>
      <c r="VD47" s="27"/>
      <c r="VE47" s="27"/>
      <c r="VF47" s="27"/>
      <c r="VG47" s="27"/>
      <c r="VH47" s="27"/>
      <c r="VI47" s="27"/>
      <c r="VJ47" s="27"/>
      <c r="VK47" s="27"/>
      <c r="VL47" s="27"/>
      <c r="VM47" s="27"/>
      <c r="VN47" s="27"/>
      <c r="VO47" s="27"/>
      <c r="VP47" s="27"/>
      <c r="VQ47" s="27"/>
      <c r="VR47" s="27"/>
      <c r="VS47" s="27"/>
      <c r="VT47" s="27"/>
      <c r="VU47" s="27"/>
      <c r="VV47" s="27"/>
      <c r="VW47" s="27"/>
      <c r="VX47" s="27"/>
      <c r="VY47" s="27"/>
      <c r="VZ47" s="27"/>
      <c r="WA47" s="27"/>
      <c r="WB47" s="27"/>
      <c r="WC47" s="27"/>
      <c r="WD47" s="27"/>
      <c r="WE47" s="27"/>
      <c r="WF47" s="27"/>
      <c r="WG47" s="27"/>
      <c r="WH47" s="27"/>
      <c r="WI47" s="27"/>
      <c r="WJ47" s="27"/>
      <c r="WK47" s="27"/>
      <c r="WL47" s="27"/>
      <c r="WM47" s="27"/>
      <c r="WN47" s="27"/>
    </row>
    <row r="48" spans="1:612" s="62" customFormat="1" ht="24" customHeight="1" x14ac:dyDescent="0.35">
      <c r="A48" s="186" t="s">
        <v>47</v>
      </c>
      <c r="B48" s="60">
        <f t="shared" ref="B48:I48" si="9">ROUND(IF(ISERROR(B47/B19),0,B47/B19),3)</f>
        <v>0</v>
      </c>
      <c r="C48" s="60">
        <f t="shared" si="9"/>
        <v>0</v>
      </c>
      <c r="D48" s="60">
        <f t="shared" si="9"/>
        <v>0</v>
      </c>
      <c r="E48" s="60">
        <f t="shared" si="9"/>
        <v>0</v>
      </c>
      <c r="F48" s="60">
        <f t="shared" si="9"/>
        <v>0</v>
      </c>
      <c r="G48" s="60">
        <f t="shared" si="9"/>
        <v>0</v>
      </c>
      <c r="H48" s="60">
        <f t="shared" si="9"/>
        <v>0</v>
      </c>
      <c r="I48" s="60">
        <f t="shared" si="9"/>
        <v>0</v>
      </c>
      <c r="J48" s="157">
        <v>0.38300000000000001</v>
      </c>
      <c r="K48" s="157">
        <v>0.42199999999999999</v>
      </c>
      <c r="L48" s="157">
        <v>0.40799999999999997</v>
      </c>
      <c r="M48" s="157">
        <v>0.433</v>
      </c>
      <c r="N48" s="157">
        <v>0.45300000000000001</v>
      </c>
      <c r="O48" s="242"/>
      <c r="P48" s="242"/>
      <c r="Q48" s="242"/>
      <c r="R48" s="242"/>
      <c r="S48" s="242"/>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c r="ID48" s="61"/>
      <c r="IE48" s="61"/>
      <c r="IF48" s="61"/>
      <c r="IG48" s="61"/>
      <c r="IH48" s="61"/>
      <c r="II48" s="61"/>
      <c r="IJ48" s="61"/>
      <c r="IK48" s="61"/>
      <c r="IL48" s="61"/>
      <c r="IM48" s="61"/>
      <c r="IN48" s="61"/>
      <c r="IO48" s="61"/>
      <c r="IP48" s="61"/>
      <c r="IQ48" s="61"/>
      <c r="IR48" s="61"/>
      <c r="IS48" s="61"/>
      <c r="IT48" s="61"/>
      <c r="IU48" s="61"/>
      <c r="IV48" s="61"/>
      <c r="IW48" s="61"/>
      <c r="IX48" s="61"/>
      <c r="IY48" s="61"/>
      <c r="IZ48" s="61"/>
      <c r="JA48" s="61"/>
      <c r="JB48" s="61"/>
      <c r="JC48" s="61"/>
      <c r="JD48" s="61"/>
      <c r="JE48" s="61"/>
      <c r="JF48" s="61"/>
      <c r="JG48" s="61"/>
      <c r="JH48" s="61"/>
      <c r="JI48" s="61"/>
      <c r="JJ48" s="61"/>
      <c r="JK48" s="61"/>
      <c r="JL48" s="61"/>
      <c r="JM48" s="61"/>
      <c r="JN48" s="61"/>
      <c r="JO48" s="61"/>
      <c r="JP48" s="61"/>
      <c r="JQ48" s="61"/>
      <c r="JR48" s="61"/>
      <c r="JS48" s="61"/>
      <c r="JT48" s="61"/>
      <c r="JU48" s="61"/>
      <c r="JV48" s="61"/>
      <c r="JW48" s="61"/>
      <c r="JX48" s="61"/>
      <c r="JY48" s="61"/>
      <c r="JZ48" s="61"/>
      <c r="KA48" s="61"/>
      <c r="KB48" s="61"/>
      <c r="KC48" s="61"/>
      <c r="KD48" s="61"/>
      <c r="KE48" s="61"/>
      <c r="KF48" s="61"/>
      <c r="KG48" s="61"/>
      <c r="KH48" s="61"/>
      <c r="KI48" s="61"/>
      <c r="KJ48" s="61"/>
      <c r="KK48" s="61"/>
      <c r="KL48" s="61"/>
      <c r="KM48" s="61"/>
      <c r="KN48" s="61"/>
      <c r="KO48" s="61"/>
      <c r="KP48" s="61"/>
      <c r="KQ48" s="61"/>
      <c r="KR48" s="61"/>
      <c r="KS48" s="61"/>
      <c r="KT48" s="61"/>
      <c r="KU48" s="61"/>
      <c r="KV48" s="61"/>
      <c r="KW48" s="61"/>
      <c r="KX48" s="61"/>
      <c r="KY48" s="61"/>
      <c r="KZ48" s="61"/>
      <c r="LA48" s="61"/>
      <c r="LB48" s="61"/>
      <c r="LC48" s="61"/>
      <c r="LD48" s="61"/>
      <c r="LE48" s="61"/>
      <c r="LF48" s="61"/>
      <c r="LG48" s="61"/>
      <c r="LH48" s="61"/>
      <c r="LI48" s="61"/>
      <c r="LJ48" s="61"/>
      <c r="LK48" s="61"/>
      <c r="LL48" s="61"/>
      <c r="LM48" s="61"/>
      <c r="LN48" s="61"/>
      <c r="LO48" s="61"/>
      <c r="LP48" s="61"/>
      <c r="LQ48" s="61"/>
      <c r="LR48" s="61"/>
      <c r="LS48" s="61"/>
      <c r="LT48" s="61"/>
      <c r="LU48" s="61"/>
      <c r="LV48" s="61"/>
      <c r="LW48" s="61"/>
      <c r="LX48" s="61"/>
      <c r="LY48" s="61"/>
      <c r="LZ48" s="61"/>
      <c r="MA48" s="61"/>
      <c r="MB48" s="61"/>
      <c r="MC48" s="61"/>
      <c r="MD48" s="61"/>
      <c r="ME48" s="61"/>
      <c r="MF48" s="61"/>
      <c r="MG48" s="61"/>
      <c r="MH48" s="61"/>
      <c r="MI48" s="61"/>
      <c r="MJ48" s="61"/>
      <c r="MK48" s="61"/>
      <c r="ML48" s="61"/>
      <c r="MM48" s="61"/>
      <c r="MN48" s="61"/>
      <c r="MO48" s="61"/>
      <c r="MP48" s="61"/>
      <c r="MQ48" s="61"/>
      <c r="MR48" s="61"/>
      <c r="MS48" s="61"/>
      <c r="MT48" s="61"/>
      <c r="MU48" s="61"/>
      <c r="MV48" s="61"/>
      <c r="MW48" s="61"/>
      <c r="MX48" s="61"/>
      <c r="MY48" s="61"/>
      <c r="MZ48" s="61"/>
      <c r="NA48" s="61"/>
      <c r="NB48" s="61"/>
      <c r="NC48" s="61"/>
      <c r="ND48" s="61"/>
      <c r="NE48" s="61"/>
      <c r="NF48" s="61"/>
      <c r="NG48" s="61"/>
      <c r="NH48" s="61"/>
      <c r="NI48" s="61"/>
      <c r="NJ48" s="61"/>
      <c r="NK48" s="61"/>
      <c r="NL48" s="61"/>
      <c r="NM48" s="61"/>
      <c r="NN48" s="61"/>
      <c r="NO48" s="61"/>
      <c r="NP48" s="61"/>
      <c r="NQ48" s="61"/>
      <c r="NR48" s="61"/>
      <c r="NS48" s="61"/>
      <c r="NT48" s="61"/>
      <c r="NU48" s="61"/>
      <c r="NV48" s="61"/>
      <c r="NW48" s="61"/>
      <c r="NX48" s="61"/>
      <c r="NY48" s="61"/>
      <c r="NZ48" s="61"/>
      <c r="OA48" s="61"/>
      <c r="OB48" s="61"/>
      <c r="OC48" s="61"/>
      <c r="OD48" s="61"/>
      <c r="OE48" s="61"/>
      <c r="OF48" s="61"/>
      <c r="OG48" s="61"/>
      <c r="OH48" s="61"/>
      <c r="OI48" s="61"/>
      <c r="OJ48" s="61"/>
      <c r="OK48" s="61"/>
      <c r="OL48" s="61"/>
      <c r="OM48" s="61"/>
      <c r="ON48" s="61"/>
      <c r="OO48" s="61"/>
      <c r="OP48" s="61"/>
      <c r="OQ48" s="61"/>
      <c r="OR48" s="61"/>
      <c r="OS48" s="61"/>
      <c r="OT48" s="61"/>
      <c r="OU48" s="61"/>
      <c r="OV48" s="61"/>
      <c r="OW48" s="61"/>
      <c r="OX48" s="61"/>
      <c r="OY48" s="61"/>
      <c r="OZ48" s="61"/>
      <c r="PA48" s="61"/>
      <c r="PB48" s="61"/>
      <c r="PC48" s="61"/>
      <c r="PD48" s="61"/>
      <c r="PE48" s="61"/>
      <c r="PF48" s="61"/>
      <c r="PG48" s="61"/>
      <c r="PH48" s="61"/>
      <c r="PI48" s="61"/>
      <c r="PJ48" s="61"/>
      <c r="PK48" s="61"/>
      <c r="PL48" s="61"/>
      <c r="PM48" s="61"/>
      <c r="PN48" s="61"/>
      <c r="PO48" s="61"/>
      <c r="PP48" s="61"/>
      <c r="PQ48" s="61"/>
      <c r="PR48" s="61"/>
      <c r="PS48" s="61"/>
      <c r="PT48" s="61"/>
      <c r="PU48" s="61"/>
      <c r="PV48" s="61"/>
      <c r="PW48" s="61"/>
      <c r="PX48" s="61"/>
      <c r="PY48" s="61"/>
      <c r="PZ48" s="61"/>
      <c r="QA48" s="61"/>
      <c r="QB48" s="61"/>
      <c r="QC48" s="61"/>
      <c r="QD48" s="61"/>
      <c r="QE48" s="61"/>
      <c r="QF48" s="61"/>
      <c r="QG48" s="61"/>
      <c r="QH48" s="61"/>
      <c r="QI48" s="61"/>
      <c r="QJ48" s="61"/>
      <c r="QK48" s="61"/>
      <c r="QL48" s="61"/>
      <c r="QM48" s="61"/>
      <c r="QN48" s="61"/>
      <c r="QO48" s="61"/>
      <c r="QP48" s="61"/>
      <c r="QQ48" s="61"/>
      <c r="QR48" s="61"/>
      <c r="QS48" s="61"/>
      <c r="QT48" s="61"/>
      <c r="QU48" s="61"/>
      <c r="QV48" s="61"/>
      <c r="QW48" s="61"/>
      <c r="QX48" s="61"/>
      <c r="QY48" s="61"/>
      <c r="QZ48" s="61"/>
      <c r="RA48" s="61"/>
      <c r="RB48" s="61"/>
      <c r="RC48" s="61"/>
      <c r="RD48" s="61"/>
      <c r="RE48" s="61"/>
      <c r="RF48" s="61"/>
      <c r="RG48" s="61"/>
      <c r="RH48" s="61"/>
      <c r="RI48" s="61"/>
      <c r="RJ48" s="61"/>
      <c r="RK48" s="61"/>
      <c r="RL48" s="61"/>
      <c r="RM48" s="61"/>
      <c r="RN48" s="61"/>
      <c r="RO48" s="61"/>
      <c r="RP48" s="61"/>
      <c r="RQ48" s="61"/>
      <c r="RR48" s="61"/>
      <c r="RS48" s="61"/>
      <c r="RT48" s="61"/>
      <c r="RU48" s="61"/>
      <c r="RV48" s="61"/>
      <c r="RW48" s="61"/>
      <c r="RX48" s="61"/>
      <c r="RY48" s="61"/>
      <c r="RZ48" s="61"/>
      <c r="SA48" s="61"/>
      <c r="SB48" s="61"/>
      <c r="SC48" s="61"/>
      <c r="SD48" s="61"/>
      <c r="SE48" s="61"/>
      <c r="SF48" s="61"/>
      <c r="SG48" s="61"/>
      <c r="SH48" s="61"/>
      <c r="SI48" s="61"/>
      <c r="SJ48" s="61"/>
      <c r="SK48" s="61"/>
      <c r="SL48" s="61"/>
      <c r="SM48" s="61"/>
      <c r="SN48" s="61"/>
      <c r="SO48" s="61"/>
      <c r="SP48" s="61"/>
      <c r="SQ48" s="61"/>
      <c r="SR48" s="61"/>
      <c r="SS48" s="61"/>
      <c r="ST48" s="61"/>
      <c r="SU48" s="61"/>
      <c r="SV48" s="61"/>
      <c r="SW48" s="61"/>
      <c r="SX48" s="61"/>
      <c r="SY48" s="61"/>
      <c r="SZ48" s="61"/>
      <c r="TA48" s="61"/>
      <c r="TB48" s="61"/>
      <c r="TC48" s="61"/>
      <c r="TD48" s="61"/>
      <c r="TE48" s="61"/>
      <c r="TF48" s="61"/>
      <c r="TG48" s="61"/>
      <c r="TH48" s="61"/>
      <c r="TI48" s="61"/>
      <c r="TJ48" s="61"/>
      <c r="TK48" s="61"/>
      <c r="TL48" s="61"/>
      <c r="TM48" s="61"/>
      <c r="TN48" s="61"/>
      <c r="TO48" s="61"/>
      <c r="TP48" s="61"/>
      <c r="TQ48" s="61"/>
      <c r="TR48" s="61"/>
      <c r="TS48" s="61"/>
      <c r="TT48" s="61"/>
      <c r="TU48" s="61"/>
      <c r="TV48" s="61"/>
      <c r="TW48" s="61"/>
      <c r="TX48" s="61"/>
      <c r="TY48" s="61"/>
      <c r="TZ48" s="61"/>
      <c r="UA48" s="61"/>
      <c r="UB48" s="61"/>
      <c r="UC48" s="61"/>
      <c r="UD48" s="61"/>
      <c r="UE48" s="61"/>
      <c r="UF48" s="61"/>
      <c r="UG48" s="61"/>
      <c r="UH48" s="61"/>
      <c r="UI48" s="61"/>
      <c r="UJ48" s="61"/>
      <c r="UK48" s="61"/>
      <c r="UL48" s="61"/>
      <c r="UM48" s="61"/>
      <c r="UN48" s="61"/>
      <c r="UO48" s="61"/>
      <c r="UP48" s="61"/>
      <c r="UQ48" s="61"/>
      <c r="UR48" s="61"/>
      <c r="US48" s="61"/>
      <c r="UT48" s="61"/>
      <c r="UU48" s="61"/>
      <c r="UV48" s="61"/>
      <c r="UW48" s="61"/>
      <c r="UX48" s="61"/>
      <c r="UY48" s="61"/>
      <c r="UZ48" s="61"/>
      <c r="VA48" s="61"/>
      <c r="VB48" s="61"/>
      <c r="VC48" s="61"/>
      <c r="VD48" s="61"/>
      <c r="VE48" s="61"/>
      <c r="VF48" s="61"/>
      <c r="VG48" s="61"/>
      <c r="VH48" s="61"/>
      <c r="VI48" s="61"/>
      <c r="VJ48" s="61"/>
      <c r="VK48" s="61"/>
      <c r="VL48" s="61"/>
      <c r="VM48" s="61"/>
      <c r="VN48" s="61"/>
      <c r="VO48" s="61"/>
      <c r="VP48" s="61"/>
      <c r="VQ48" s="61"/>
      <c r="VR48" s="61"/>
      <c r="VS48" s="61"/>
      <c r="VT48" s="61"/>
      <c r="VU48" s="61"/>
      <c r="VV48" s="61"/>
      <c r="VW48" s="61"/>
      <c r="VX48" s="61"/>
      <c r="VY48" s="61"/>
      <c r="VZ48" s="61"/>
      <c r="WA48" s="61"/>
      <c r="WB48" s="61"/>
      <c r="WC48" s="61"/>
      <c r="WD48" s="61"/>
      <c r="WE48" s="61"/>
      <c r="WF48" s="61"/>
      <c r="WG48" s="61"/>
      <c r="WH48" s="61"/>
      <c r="WI48" s="61"/>
      <c r="WJ48" s="61"/>
      <c r="WK48" s="61"/>
      <c r="WL48" s="61"/>
      <c r="WM48" s="61"/>
      <c r="WN48" s="61"/>
    </row>
    <row r="49" spans="1:612" s="62" customFormat="1" ht="10.5" customHeight="1" x14ac:dyDescent="0.35">
      <c r="A49" s="186"/>
      <c r="B49" s="60"/>
      <c r="C49" s="60"/>
      <c r="D49" s="60"/>
      <c r="E49" s="60"/>
      <c r="F49" s="60"/>
      <c r="G49" s="60"/>
      <c r="H49" s="60"/>
      <c r="I49" s="60"/>
      <c r="J49" s="157"/>
      <c r="K49" s="135"/>
      <c r="L49" s="157"/>
      <c r="M49" s="157"/>
      <c r="N49" s="157"/>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c r="ID49" s="61"/>
      <c r="IE49" s="61"/>
      <c r="IF49" s="61"/>
      <c r="IG49" s="61"/>
      <c r="IH49" s="61"/>
      <c r="II49" s="61"/>
      <c r="IJ49" s="61"/>
      <c r="IK49" s="61"/>
      <c r="IL49" s="61"/>
      <c r="IM49" s="61"/>
      <c r="IN49" s="61"/>
      <c r="IO49" s="61"/>
      <c r="IP49" s="61"/>
      <c r="IQ49" s="61"/>
      <c r="IR49" s="61"/>
      <c r="IS49" s="61"/>
      <c r="IT49" s="61"/>
      <c r="IU49" s="61"/>
      <c r="IV49" s="61"/>
      <c r="IW49" s="61"/>
      <c r="IX49" s="61"/>
      <c r="IY49" s="61"/>
      <c r="IZ49" s="61"/>
      <c r="JA49" s="61"/>
      <c r="JB49" s="61"/>
      <c r="JC49" s="61"/>
      <c r="JD49" s="61"/>
      <c r="JE49" s="61"/>
      <c r="JF49" s="61"/>
      <c r="JG49" s="61"/>
      <c r="JH49" s="61"/>
      <c r="JI49" s="61"/>
      <c r="JJ49" s="61"/>
      <c r="JK49" s="61"/>
      <c r="JL49" s="61"/>
      <c r="JM49" s="61"/>
      <c r="JN49" s="61"/>
      <c r="JO49" s="61"/>
      <c r="JP49" s="61"/>
      <c r="JQ49" s="61"/>
      <c r="JR49" s="61"/>
      <c r="JS49" s="61"/>
      <c r="JT49" s="61"/>
      <c r="JU49" s="61"/>
      <c r="JV49" s="61"/>
      <c r="JW49" s="61"/>
      <c r="JX49" s="61"/>
      <c r="JY49" s="61"/>
      <c r="JZ49" s="61"/>
      <c r="KA49" s="61"/>
      <c r="KB49" s="61"/>
      <c r="KC49" s="61"/>
      <c r="KD49" s="61"/>
      <c r="KE49" s="61"/>
      <c r="KF49" s="61"/>
      <c r="KG49" s="61"/>
      <c r="KH49" s="61"/>
      <c r="KI49" s="61"/>
      <c r="KJ49" s="61"/>
      <c r="KK49" s="61"/>
      <c r="KL49" s="61"/>
      <c r="KM49" s="61"/>
      <c r="KN49" s="61"/>
      <c r="KO49" s="61"/>
      <c r="KP49" s="61"/>
      <c r="KQ49" s="61"/>
      <c r="KR49" s="61"/>
      <c r="KS49" s="61"/>
      <c r="KT49" s="61"/>
      <c r="KU49" s="61"/>
      <c r="KV49" s="61"/>
      <c r="KW49" s="61"/>
      <c r="KX49" s="61"/>
      <c r="KY49" s="61"/>
      <c r="KZ49" s="61"/>
      <c r="LA49" s="61"/>
      <c r="LB49" s="61"/>
      <c r="LC49" s="61"/>
      <c r="LD49" s="61"/>
      <c r="LE49" s="61"/>
      <c r="LF49" s="61"/>
      <c r="LG49" s="61"/>
      <c r="LH49" s="61"/>
      <c r="LI49" s="61"/>
      <c r="LJ49" s="61"/>
      <c r="LK49" s="61"/>
      <c r="LL49" s="61"/>
      <c r="LM49" s="61"/>
      <c r="LN49" s="61"/>
      <c r="LO49" s="61"/>
      <c r="LP49" s="61"/>
      <c r="LQ49" s="61"/>
      <c r="LR49" s="61"/>
      <c r="LS49" s="61"/>
      <c r="LT49" s="61"/>
      <c r="LU49" s="61"/>
      <c r="LV49" s="61"/>
      <c r="LW49" s="61"/>
      <c r="LX49" s="61"/>
      <c r="LY49" s="61"/>
      <c r="LZ49" s="61"/>
      <c r="MA49" s="61"/>
      <c r="MB49" s="61"/>
      <c r="MC49" s="61"/>
      <c r="MD49" s="61"/>
      <c r="ME49" s="61"/>
      <c r="MF49" s="61"/>
      <c r="MG49" s="61"/>
      <c r="MH49" s="61"/>
      <c r="MI49" s="61"/>
      <c r="MJ49" s="61"/>
      <c r="MK49" s="61"/>
      <c r="ML49" s="61"/>
      <c r="MM49" s="61"/>
      <c r="MN49" s="61"/>
      <c r="MO49" s="61"/>
      <c r="MP49" s="61"/>
      <c r="MQ49" s="61"/>
      <c r="MR49" s="61"/>
      <c r="MS49" s="61"/>
      <c r="MT49" s="61"/>
      <c r="MU49" s="61"/>
      <c r="MV49" s="61"/>
      <c r="MW49" s="61"/>
      <c r="MX49" s="61"/>
      <c r="MY49" s="61"/>
      <c r="MZ49" s="61"/>
      <c r="NA49" s="61"/>
      <c r="NB49" s="61"/>
      <c r="NC49" s="61"/>
      <c r="ND49" s="61"/>
      <c r="NE49" s="61"/>
      <c r="NF49" s="61"/>
      <c r="NG49" s="61"/>
      <c r="NH49" s="61"/>
      <c r="NI49" s="61"/>
      <c r="NJ49" s="61"/>
      <c r="NK49" s="61"/>
      <c r="NL49" s="61"/>
      <c r="NM49" s="61"/>
      <c r="NN49" s="61"/>
      <c r="NO49" s="61"/>
      <c r="NP49" s="61"/>
      <c r="NQ49" s="61"/>
      <c r="NR49" s="61"/>
      <c r="NS49" s="61"/>
      <c r="NT49" s="61"/>
      <c r="NU49" s="61"/>
      <c r="NV49" s="61"/>
      <c r="NW49" s="61"/>
      <c r="NX49" s="61"/>
      <c r="NY49" s="61"/>
      <c r="NZ49" s="61"/>
      <c r="OA49" s="61"/>
      <c r="OB49" s="61"/>
      <c r="OC49" s="61"/>
      <c r="OD49" s="61"/>
      <c r="OE49" s="61"/>
      <c r="OF49" s="61"/>
      <c r="OG49" s="61"/>
      <c r="OH49" s="61"/>
      <c r="OI49" s="61"/>
      <c r="OJ49" s="61"/>
      <c r="OK49" s="61"/>
      <c r="OL49" s="61"/>
      <c r="OM49" s="61"/>
      <c r="ON49" s="61"/>
      <c r="OO49" s="61"/>
      <c r="OP49" s="61"/>
      <c r="OQ49" s="61"/>
      <c r="OR49" s="61"/>
      <c r="OS49" s="61"/>
      <c r="OT49" s="61"/>
      <c r="OU49" s="61"/>
      <c r="OV49" s="61"/>
      <c r="OW49" s="61"/>
      <c r="OX49" s="61"/>
      <c r="OY49" s="61"/>
      <c r="OZ49" s="61"/>
      <c r="PA49" s="61"/>
      <c r="PB49" s="61"/>
      <c r="PC49" s="61"/>
      <c r="PD49" s="61"/>
      <c r="PE49" s="61"/>
      <c r="PF49" s="61"/>
      <c r="PG49" s="61"/>
      <c r="PH49" s="61"/>
      <c r="PI49" s="61"/>
      <c r="PJ49" s="61"/>
      <c r="PK49" s="61"/>
      <c r="PL49" s="61"/>
      <c r="PM49" s="61"/>
      <c r="PN49" s="61"/>
      <c r="PO49" s="61"/>
      <c r="PP49" s="61"/>
      <c r="PQ49" s="61"/>
      <c r="PR49" s="61"/>
      <c r="PS49" s="61"/>
      <c r="PT49" s="61"/>
      <c r="PU49" s="61"/>
      <c r="PV49" s="61"/>
      <c r="PW49" s="61"/>
      <c r="PX49" s="61"/>
      <c r="PY49" s="61"/>
      <c r="PZ49" s="61"/>
      <c r="QA49" s="61"/>
      <c r="QB49" s="61"/>
      <c r="QC49" s="61"/>
      <c r="QD49" s="61"/>
      <c r="QE49" s="61"/>
      <c r="QF49" s="61"/>
      <c r="QG49" s="61"/>
      <c r="QH49" s="61"/>
      <c r="QI49" s="61"/>
      <c r="QJ49" s="61"/>
      <c r="QK49" s="61"/>
      <c r="QL49" s="61"/>
      <c r="QM49" s="61"/>
      <c r="QN49" s="61"/>
      <c r="QO49" s="61"/>
      <c r="QP49" s="61"/>
      <c r="QQ49" s="61"/>
      <c r="QR49" s="61"/>
      <c r="QS49" s="61"/>
      <c r="QT49" s="61"/>
      <c r="QU49" s="61"/>
      <c r="QV49" s="61"/>
      <c r="QW49" s="61"/>
      <c r="QX49" s="61"/>
      <c r="QY49" s="61"/>
      <c r="QZ49" s="61"/>
      <c r="RA49" s="61"/>
      <c r="RB49" s="61"/>
      <c r="RC49" s="61"/>
      <c r="RD49" s="61"/>
      <c r="RE49" s="61"/>
      <c r="RF49" s="61"/>
      <c r="RG49" s="61"/>
      <c r="RH49" s="61"/>
      <c r="RI49" s="61"/>
      <c r="RJ49" s="61"/>
      <c r="RK49" s="61"/>
      <c r="RL49" s="61"/>
      <c r="RM49" s="61"/>
      <c r="RN49" s="61"/>
      <c r="RO49" s="61"/>
      <c r="RP49" s="61"/>
      <c r="RQ49" s="61"/>
      <c r="RR49" s="61"/>
      <c r="RS49" s="61"/>
      <c r="RT49" s="61"/>
      <c r="RU49" s="61"/>
      <c r="RV49" s="61"/>
      <c r="RW49" s="61"/>
      <c r="RX49" s="61"/>
      <c r="RY49" s="61"/>
      <c r="RZ49" s="61"/>
      <c r="SA49" s="61"/>
      <c r="SB49" s="61"/>
      <c r="SC49" s="61"/>
      <c r="SD49" s="61"/>
      <c r="SE49" s="61"/>
      <c r="SF49" s="61"/>
      <c r="SG49" s="61"/>
      <c r="SH49" s="61"/>
      <c r="SI49" s="61"/>
      <c r="SJ49" s="61"/>
      <c r="SK49" s="61"/>
      <c r="SL49" s="61"/>
      <c r="SM49" s="61"/>
      <c r="SN49" s="61"/>
      <c r="SO49" s="61"/>
      <c r="SP49" s="61"/>
      <c r="SQ49" s="61"/>
      <c r="SR49" s="61"/>
      <c r="SS49" s="61"/>
      <c r="ST49" s="61"/>
      <c r="SU49" s="61"/>
      <c r="SV49" s="61"/>
      <c r="SW49" s="61"/>
      <c r="SX49" s="61"/>
      <c r="SY49" s="61"/>
      <c r="SZ49" s="61"/>
      <c r="TA49" s="61"/>
      <c r="TB49" s="61"/>
      <c r="TC49" s="61"/>
      <c r="TD49" s="61"/>
      <c r="TE49" s="61"/>
      <c r="TF49" s="61"/>
      <c r="TG49" s="61"/>
      <c r="TH49" s="61"/>
      <c r="TI49" s="61"/>
      <c r="TJ49" s="61"/>
      <c r="TK49" s="61"/>
      <c r="TL49" s="61"/>
      <c r="TM49" s="61"/>
      <c r="TN49" s="61"/>
      <c r="TO49" s="61"/>
      <c r="TP49" s="61"/>
      <c r="TQ49" s="61"/>
      <c r="TR49" s="61"/>
      <c r="TS49" s="61"/>
      <c r="TT49" s="61"/>
      <c r="TU49" s="61"/>
      <c r="TV49" s="61"/>
      <c r="TW49" s="61"/>
      <c r="TX49" s="61"/>
      <c r="TY49" s="61"/>
      <c r="TZ49" s="61"/>
      <c r="UA49" s="61"/>
      <c r="UB49" s="61"/>
      <c r="UC49" s="61"/>
      <c r="UD49" s="61"/>
      <c r="UE49" s="61"/>
      <c r="UF49" s="61"/>
      <c r="UG49" s="61"/>
      <c r="UH49" s="61"/>
      <c r="UI49" s="61"/>
      <c r="UJ49" s="61"/>
      <c r="UK49" s="61"/>
      <c r="UL49" s="61"/>
      <c r="UM49" s="61"/>
      <c r="UN49" s="61"/>
      <c r="UO49" s="61"/>
      <c r="UP49" s="61"/>
      <c r="UQ49" s="61"/>
      <c r="UR49" s="61"/>
      <c r="US49" s="61"/>
      <c r="UT49" s="61"/>
      <c r="UU49" s="61"/>
      <c r="UV49" s="61"/>
      <c r="UW49" s="61"/>
      <c r="UX49" s="61"/>
      <c r="UY49" s="61"/>
      <c r="UZ49" s="61"/>
      <c r="VA49" s="61"/>
      <c r="VB49" s="61"/>
      <c r="VC49" s="61"/>
      <c r="VD49" s="61"/>
      <c r="VE49" s="61"/>
      <c r="VF49" s="61"/>
      <c r="VG49" s="61"/>
      <c r="VH49" s="61"/>
      <c r="VI49" s="61"/>
      <c r="VJ49" s="61"/>
      <c r="VK49" s="61"/>
      <c r="VL49" s="61"/>
      <c r="VM49" s="61"/>
      <c r="VN49" s="61"/>
      <c r="VO49" s="61"/>
      <c r="VP49" s="61"/>
      <c r="VQ49" s="61"/>
      <c r="VR49" s="61"/>
      <c r="VS49" s="61"/>
      <c r="VT49" s="61"/>
      <c r="VU49" s="61"/>
      <c r="VV49" s="61"/>
      <c r="VW49" s="61"/>
      <c r="VX49" s="61"/>
      <c r="VY49" s="61"/>
      <c r="VZ49" s="61"/>
      <c r="WA49" s="61"/>
      <c r="WB49" s="61"/>
      <c r="WC49" s="61"/>
      <c r="WD49" s="61"/>
      <c r="WE49" s="61"/>
      <c r="WF49" s="61"/>
      <c r="WG49" s="61"/>
      <c r="WH49" s="61"/>
      <c r="WI49" s="61"/>
      <c r="WJ49" s="61"/>
      <c r="WK49" s="61"/>
      <c r="WL49" s="61"/>
      <c r="WM49" s="61"/>
      <c r="WN49" s="61"/>
    </row>
    <row r="50" spans="1:612" ht="24" customHeight="1" x14ac:dyDescent="0.35">
      <c r="A50" s="183" t="s">
        <v>48</v>
      </c>
      <c r="B50" s="23" t="e">
        <f>ROUND(B22-#REF!,0)</f>
        <v>#REF!</v>
      </c>
      <c r="C50" s="23" t="e">
        <f>ROUND(C22-#REF!,0)</f>
        <v>#REF!</v>
      </c>
      <c r="D50" s="23" t="e">
        <f>ROUND(D22-#REF!,0)</f>
        <v>#REF!</v>
      </c>
      <c r="E50" s="23" t="e">
        <f>ROUND(E22-#REF!,0)</f>
        <v>#REF!</v>
      </c>
      <c r="F50" s="23" t="e">
        <f>ROUND(F22-#REF!,0)</f>
        <v>#REF!</v>
      </c>
      <c r="G50" s="23" t="e">
        <f>ROUND(G22-#REF!,0)-1</f>
        <v>#REF!</v>
      </c>
      <c r="H50" s="23" t="e">
        <f>ROUND(H22-#REF!,0)+1</f>
        <v>#REF!</v>
      </c>
      <c r="I50" s="23" t="e">
        <f>ROUND(I22-#REF!,0)</f>
        <v>#REF!</v>
      </c>
      <c r="J50" s="135">
        <v>3167</v>
      </c>
      <c r="K50" s="135">
        <v>3656</v>
      </c>
      <c r="L50" s="135">
        <v>6175</v>
      </c>
      <c r="M50" s="135">
        <v>6471</v>
      </c>
      <c r="N50" s="135">
        <v>5711</v>
      </c>
    </row>
    <row r="51" spans="1:612" s="56" customFormat="1" ht="24" customHeight="1" x14ac:dyDescent="0.35">
      <c r="A51" s="184" t="s">
        <v>49</v>
      </c>
      <c r="B51" s="54" t="e">
        <f t="shared" ref="B51:I51" si="10">ROUND(B50/B22,3)</f>
        <v>#REF!</v>
      </c>
      <c r="C51" s="54" t="e">
        <f t="shared" si="10"/>
        <v>#REF!</v>
      </c>
      <c r="D51" s="54" t="e">
        <f t="shared" si="10"/>
        <v>#REF!</v>
      </c>
      <c r="E51" s="54" t="e">
        <f t="shared" si="10"/>
        <v>#REF!</v>
      </c>
      <c r="F51" s="54" t="e">
        <f t="shared" si="10"/>
        <v>#REF!</v>
      </c>
      <c r="G51" s="54" t="e">
        <f t="shared" si="10"/>
        <v>#REF!</v>
      </c>
      <c r="H51" s="54" t="e">
        <f t="shared" si="10"/>
        <v>#REF!</v>
      </c>
      <c r="I51" s="54" t="e">
        <f t="shared" si="10"/>
        <v>#REF!</v>
      </c>
      <c r="J51" s="154">
        <v>0.28999999999999998</v>
      </c>
      <c r="K51" s="154">
        <v>0.315</v>
      </c>
      <c r="L51" s="154">
        <v>0.42899999999999999</v>
      </c>
      <c r="M51" s="154">
        <v>0.438</v>
      </c>
      <c r="N51" s="154">
        <v>0.39100000000000001</v>
      </c>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c r="IW51" s="55"/>
      <c r="IX51" s="55"/>
      <c r="IY51" s="55"/>
      <c r="IZ51" s="55"/>
      <c r="JA51" s="55"/>
      <c r="JB51" s="55"/>
      <c r="JC51" s="55"/>
      <c r="JD51" s="55"/>
      <c r="JE51" s="55"/>
      <c r="JF51" s="55"/>
      <c r="JG51" s="55"/>
      <c r="JH51" s="55"/>
      <c r="JI51" s="55"/>
      <c r="JJ51" s="55"/>
      <c r="JK51" s="55"/>
      <c r="JL51" s="55"/>
      <c r="JM51" s="55"/>
      <c r="JN51" s="55"/>
      <c r="JO51" s="55"/>
      <c r="JP51" s="55"/>
      <c r="JQ51" s="55"/>
      <c r="JR51" s="55"/>
      <c r="JS51" s="55"/>
      <c r="JT51" s="55"/>
      <c r="JU51" s="55"/>
      <c r="JV51" s="55"/>
      <c r="JW51" s="55"/>
      <c r="JX51" s="55"/>
      <c r="JY51" s="55"/>
      <c r="JZ51" s="55"/>
      <c r="KA51" s="55"/>
      <c r="KB51" s="55"/>
      <c r="KC51" s="55"/>
      <c r="KD51" s="55"/>
      <c r="KE51" s="55"/>
      <c r="KF51" s="55"/>
      <c r="KG51" s="55"/>
      <c r="KH51" s="55"/>
      <c r="KI51" s="55"/>
      <c r="KJ51" s="55"/>
      <c r="KK51" s="55"/>
      <c r="KL51" s="55"/>
      <c r="KM51" s="55"/>
      <c r="KN51" s="55"/>
      <c r="KO51" s="55"/>
      <c r="KP51" s="55"/>
      <c r="KQ51" s="55"/>
      <c r="KR51" s="55"/>
      <c r="KS51" s="55"/>
      <c r="KT51" s="55"/>
      <c r="KU51" s="55"/>
      <c r="KV51" s="55"/>
      <c r="KW51" s="55"/>
      <c r="KX51" s="55"/>
      <c r="KY51" s="55"/>
      <c r="KZ51" s="55"/>
      <c r="LA51" s="55"/>
      <c r="LB51" s="55"/>
      <c r="LC51" s="55"/>
      <c r="LD51" s="55"/>
      <c r="LE51" s="55"/>
      <c r="LF51" s="55"/>
      <c r="LG51" s="55"/>
      <c r="LH51" s="55"/>
      <c r="LI51" s="55"/>
      <c r="LJ51" s="55"/>
      <c r="LK51" s="55"/>
      <c r="LL51" s="55"/>
      <c r="LM51" s="55"/>
      <c r="LN51" s="55"/>
      <c r="LO51" s="55"/>
      <c r="LP51" s="55"/>
      <c r="LQ51" s="55"/>
      <c r="LR51" s="55"/>
      <c r="LS51" s="55"/>
      <c r="LT51" s="55"/>
      <c r="LU51" s="55"/>
      <c r="LV51" s="55"/>
      <c r="LW51" s="55"/>
      <c r="LX51" s="55"/>
      <c r="LY51" s="55"/>
      <c r="LZ51" s="55"/>
      <c r="MA51" s="55"/>
      <c r="MB51" s="55"/>
      <c r="MC51" s="55"/>
      <c r="MD51" s="55"/>
      <c r="ME51" s="55"/>
      <c r="MF51" s="55"/>
      <c r="MG51" s="55"/>
      <c r="MH51" s="55"/>
      <c r="MI51" s="55"/>
      <c r="MJ51" s="55"/>
      <c r="MK51" s="55"/>
      <c r="ML51" s="55"/>
      <c r="MM51" s="55"/>
      <c r="MN51" s="55"/>
      <c r="MO51" s="55"/>
      <c r="MP51" s="55"/>
      <c r="MQ51" s="55"/>
      <c r="MR51" s="55"/>
      <c r="MS51" s="55"/>
      <c r="MT51" s="55"/>
      <c r="MU51" s="55"/>
      <c r="MV51" s="55"/>
      <c r="MW51" s="55"/>
      <c r="MX51" s="55"/>
      <c r="MY51" s="55"/>
      <c r="MZ51" s="55"/>
      <c r="NA51" s="55"/>
      <c r="NB51" s="55"/>
      <c r="NC51" s="55"/>
      <c r="ND51" s="55"/>
      <c r="NE51" s="55"/>
      <c r="NF51" s="55"/>
      <c r="NG51" s="55"/>
      <c r="NH51" s="55"/>
      <c r="NI51" s="55"/>
      <c r="NJ51" s="55"/>
      <c r="NK51" s="55"/>
      <c r="NL51" s="55"/>
      <c r="NM51" s="55"/>
      <c r="NN51" s="55"/>
      <c r="NO51" s="55"/>
      <c r="NP51" s="55"/>
      <c r="NQ51" s="55"/>
      <c r="NR51" s="55"/>
      <c r="NS51" s="55"/>
      <c r="NT51" s="55"/>
      <c r="NU51" s="55"/>
      <c r="NV51" s="55"/>
      <c r="NW51" s="55"/>
      <c r="NX51" s="55"/>
      <c r="NY51" s="55"/>
      <c r="NZ51" s="55"/>
      <c r="OA51" s="55"/>
      <c r="OB51" s="55"/>
      <c r="OC51" s="55"/>
      <c r="OD51" s="55"/>
      <c r="OE51" s="55"/>
      <c r="OF51" s="55"/>
      <c r="OG51" s="55"/>
      <c r="OH51" s="55"/>
      <c r="OI51" s="55"/>
      <c r="OJ51" s="55"/>
      <c r="OK51" s="55"/>
      <c r="OL51" s="55"/>
      <c r="OM51" s="55"/>
      <c r="ON51" s="55"/>
      <c r="OO51" s="55"/>
      <c r="OP51" s="55"/>
      <c r="OQ51" s="55"/>
      <c r="OR51" s="55"/>
      <c r="OS51" s="55"/>
      <c r="OT51" s="55"/>
      <c r="OU51" s="55"/>
      <c r="OV51" s="55"/>
      <c r="OW51" s="55"/>
      <c r="OX51" s="55"/>
      <c r="OY51" s="55"/>
      <c r="OZ51" s="55"/>
      <c r="PA51" s="55"/>
      <c r="PB51" s="55"/>
      <c r="PC51" s="55"/>
      <c r="PD51" s="55"/>
      <c r="PE51" s="55"/>
      <c r="PF51" s="55"/>
      <c r="PG51" s="55"/>
      <c r="PH51" s="55"/>
      <c r="PI51" s="55"/>
      <c r="PJ51" s="55"/>
      <c r="PK51" s="55"/>
      <c r="PL51" s="55"/>
      <c r="PM51" s="55"/>
      <c r="PN51" s="55"/>
      <c r="PO51" s="55"/>
      <c r="PP51" s="55"/>
      <c r="PQ51" s="55"/>
      <c r="PR51" s="55"/>
      <c r="PS51" s="55"/>
      <c r="PT51" s="55"/>
      <c r="PU51" s="55"/>
      <c r="PV51" s="55"/>
      <c r="PW51" s="55"/>
      <c r="PX51" s="55"/>
      <c r="PY51" s="55"/>
      <c r="PZ51" s="55"/>
      <c r="QA51" s="55"/>
      <c r="QB51" s="55"/>
      <c r="QC51" s="55"/>
      <c r="QD51" s="55"/>
      <c r="QE51" s="55"/>
      <c r="QF51" s="55"/>
      <c r="QG51" s="55"/>
      <c r="QH51" s="55"/>
      <c r="QI51" s="55"/>
      <c r="QJ51" s="55"/>
      <c r="QK51" s="55"/>
      <c r="QL51" s="55"/>
      <c r="QM51" s="55"/>
      <c r="QN51" s="55"/>
      <c r="QO51" s="55"/>
      <c r="QP51" s="55"/>
      <c r="QQ51" s="55"/>
      <c r="QR51" s="55"/>
      <c r="QS51" s="55"/>
      <c r="QT51" s="55"/>
      <c r="QU51" s="55"/>
      <c r="QV51" s="55"/>
      <c r="QW51" s="55"/>
      <c r="QX51" s="55"/>
      <c r="QY51" s="55"/>
      <c r="QZ51" s="55"/>
      <c r="RA51" s="55"/>
      <c r="RB51" s="55"/>
      <c r="RC51" s="55"/>
      <c r="RD51" s="55"/>
      <c r="RE51" s="55"/>
      <c r="RF51" s="55"/>
      <c r="RG51" s="55"/>
      <c r="RH51" s="55"/>
      <c r="RI51" s="55"/>
      <c r="RJ51" s="55"/>
      <c r="RK51" s="55"/>
      <c r="RL51" s="55"/>
      <c r="RM51" s="55"/>
      <c r="RN51" s="55"/>
      <c r="RO51" s="55"/>
      <c r="RP51" s="55"/>
      <c r="RQ51" s="55"/>
      <c r="RR51" s="55"/>
      <c r="RS51" s="55"/>
      <c r="RT51" s="55"/>
      <c r="RU51" s="55"/>
      <c r="RV51" s="55"/>
      <c r="RW51" s="55"/>
      <c r="RX51" s="55"/>
      <c r="RY51" s="55"/>
      <c r="RZ51" s="55"/>
      <c r="SA51" s="55"/>
      <c r="SB51" s="55"/>
      <c r="SC51" s="55"/>
      <c r="SD51" s="55"/>
      <c r="SE51" s="55"/>
      <c r="SF51" s="55"/>
      <c r="SG51" s="55"/>
      <c r="SH51" s="55"/>
      <c r="SI51" s="55"/>
      <c r="SJ51" s="55"/>
      <c r="SK51" s="55"/>
      <c r="SL51" s="55"/>
      <c r="SM51" s="55"/>
      <c r="SN51" s="55"/>
      <c r="SO51" s="55"/>
      <c r="SP51" s="55"/>
      <c r="SQ51" s="55"/>
      <c r="SR51" s="55"/>
      <c r="SS51" s="55"/>
      <c r="ST51" s="55"/>
      <c r="SU51" s="55"/>
      <c r="SV51" s="55"/>
      <c r="SW51" s="55"/>
      <c r="SX51" s="55"/>
      <c r="SY51" s="55"/>
      <c r="SZ51" s="55"/>
      <c r="TA51" s="55"/>
      <c r="TB51" s="55"/>
      <c r="TC51" s="55"/>
      <c r="TD51" s="55"/>
      <c r="TE51" s="55"/>
      <c r="TF51" s="55"/>
      <c r="TG51" s="55"/>
      <c r="TH51" s="55"/>
      <c r="TI51" s="55"/>
      <c r="TJ51" s="55"/>
      <c r="TK51" s="55"/>
      <c r="TL51" s="55"/>
      <c r="TM51" s="55"/>
      <c r="TN51" s="55"/>
      <c r="TO51" s="55"/>
      <c r="TP51" s="55"/>
      <c r="TQ51" s="55"/>
      <c r="TR51" s="55"/>
      <c r="TS51" s="55"/>
      <c r="TT51" s="55"/>
      <c r="TU51" s="55"/>
      <c r="TV51" s="55"/>
      <c r="TW51" s="55"/>
      <c r="TX51" s="55"/>
      <c r="TY51" s="55"/>
      <c r="TZ51" s="55"/>
      <c r="UA51" s="55"/>
      <c r="UB51" s="55"/>
      <c r="UC51" s="55"/>
      <c r="UD51" s="55"/>
      <c r="UE51" s="55"/>
      <c r="UF51" s="55"/>
      <c r="UG51" s="55"/>
      <c r="UH51" s="55"/>
      <c r="UI51" s="55"/>
      <c r="UJ51" s="55"/>
      <c r="UK51" s="55"/>
      <c r="UL51" s="55"/>
      <c r="UM51" s="55"/>
      <c r="UN51" s="55"/>
      <c r="UO51" s="55"/>
      <c r="UP51" s="55"/>
      <c r="UQ51" s="55"/>
      <c r="UR51" s="55"/>
      <c r="US51" s="55"/>
      <c r="UT51" s="55"/>
      <c r="UU51" s="55"/>
      <c r="UV51" s="55"/>
      <c r="UW51" s="55"/>
      <c r="UX51" s="55"/>
      <c r="UY51" s="55"/>
      <c r="UZ51" s="55"/>
      <c r="VA51" s="55"/>
      <c r="VB51" s="55"/>
      <c r="VC51" s="55"/>
      <c r="VD51" s="55"/>
      <c r="VE51" s="55"/>
      <c r="VF51" s="55"/>
      <c r="VG51" s="55"/>
      <c r="VH51" s="55"/>
      <c r="VI51" s="55"/>
      <c r="VJ51" s="55"/>
      <c r="VK51" s="55"/>
      <c r="VL51" s="55"/>
      <c r="VM51" s="55"/>
      <c r="VN51" s="55"/>
      <c r="VO51" s="55"/>
      <c r="VP51" s="55"/>
      <c r="VQ51" s="55"/>
      <c r="VR51" s="55"/>
      <c r="VS51" s="55"/>
      <c r="VT51" s="55"/>
      <c r="VU51" s="55"/>
      <c r="VV51" s="55"/>
      <c r="VW51" s="55"/>
      <c r="VX51" s="55"/>
      <c r="VY51" s="55"/>
      <c r="VZ51" s="55"/>
      <c r="WA51" s="55"/>
      <c r="WB51" s="55"/>
      <c r="WC51" s="55"/>
      <c r="WD51" s="55"/>
      <c r="WE51" s="55"/>
      <c r="WF51" s="55"/>
      <c r="WG51" s="55"/>
      <c r="WH51" s="55"/>
      <c r="WI51" s="55"/>
      <c r="WJ51" s="55"/>
      <c r="WK51" s="55"/>
      <c r="WL51" s="55"/>
      <c r="WM51" s="55"/>
      <c r="WN51" s="55"/>
    </row>
    <row r="52" spans="1:612" ht="24" customHeight="1" x14ac:dyDescent="0.35">
      <c r="A52" s="183" t="s">
        <v>50</v>
      </c>
      <c r="B52" s="39" t="e">
        <f>ROUND(B23-#REF!,0)</f>
        <v>#REF!</v>
      </c>
      <c r="C52" s="39" t="e">
        <f>ROUND(C23-#REF!,0)</f>
        <v>#REF!</v>
      </c>
      <c r="D52" s="39" t="e">
        <f>ROUND(D23-#REF!,0)</f>
        <v>#REF!</v>
      </c>
      <c r="E52" s="39" t="e">
        <f>ROUND(E23-#REF!,0)</f>
        <v>#REF!</v>
      </c>
      <c r="F52" s="39" t="e">
        <f>ROUND(F23-#REF!,0)-1</f>
        <v>#REF!</v>
      </c>
      <c r="G52" s="39" t="e">
        <f>ROUND(G23-#REF!,0)</f>
        <v>#REF!</v>
      </c>
      <c r="H52" s="39" t="e">
        <f>ROUND(H23-#REF!,0)-1</f>
        <v>#REF!</v>
      </c>
      <c r="I52" s="39" t="e">
        <f>ROUND(I23-#REF!,0)</f>
        <v>#REF!</v>
      </c>
      <c r="J52" s="145">
        <v>827</v>
      </c>
      <c r="K52" s="145">
        <v>1434</v>
      </c>
      <c r="L52" s="145">
        <v>2335</v>
      </c>
      <c r="M52" s="145">
        <v>2532</v>
      </c>
      <c r="N52" s="145">
        <v>4102</v>
      </c>
    </row>
    <row r="53" spans="1:612" s="56" customFormat="1" ht="24" customHeight="1" x14ac:dyDescent="0.35">
      <c r="A53" s="184" t="s">
        <v>51</v>
      </c>
      <c r="B53" s="58">
        <f t="shared" ref="B53:I53" si="11">ROUND(IF(ISERROR(B52/B23),0,B52/B23),3)</f>
        <v>0</v>
      </c>
      <c r="C53" s="58">
        <f t="shared" si="11"/>
        <v>0</v>
      </c>
      <c r="D53" s="58">
        <f t="shared" si="11"/>
        <v>0</v>
      </c>
      <c r="E53" s="58">
        <f t="shared" si="11"/>
        <v>0</v>
      </c>
      <c r="F53" s="58">
        <f t="shared" si="11"/>
        <v>0</v>
      </c>
      <c r="G53" s="58">
        <f t="shared" si="11"/>
        <v>0</v>
      </c>
      <c r="H53" s="58">
        <f t="shared" si="11"/>
        <v>0</v>
      </c>
      <c r="I53" s="58">
        <f t="shared" si="11"/>
        <v>0</v>
      </c>
      <c r="J53" s="156">
        <v>0.29499999999999998</v>
      </c>
      <c r="K53" s="156">
        <v>0.35399999999999998</v>
      </c>
      <c r="L53" s="156">
        <v>0.44700000000000001</v>
      </c>
      <c r="M53" s="156">
        <v>0.46</v>
      </c>
      <c r="N53" s="156">
        <v>0.58799999999999997</v>
      </c>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c r="IW53" s="55"/>
      <c r="IX53" s="55"/>
      <c r="IY53" s="55"/>
      <c r="IZ53" s="55"/>
      <c r="JA53" s="55"/>
      <c r="JB53" s="55"/>
      <c r="JC53" s="55"/>
      <c r="JD53" s="55"/>
      <c r="JE53" s="55"/>
      <c r="JF53" s="55"/>
      <c r="JG53" s="55"/>
      <c r="JH53" s="55"/>
      <c r="JI53" s="55"/>
      <c r="JJ53" s="55"/>
      <c r="JK53" s="55"/>
      <c r="JL53" s="55"/>
      <c r="JM53" s="55"/>
      <c r="JN53" s="55"/>
      <c r="JO53" s="55"/>
      <c r="JP53" s="55"/>
      <c r="JQ53" s="55"/>
      <c r="JR53" s="55"/>
      <c r="JS53" s="55"/>
      <c r="JT53" s="55"/>
      <c r="JU53" s="55"/>
      <c r="JV53" s="55"/>
      <c r="JW53" s="55"/>
      <c r="JX53" s="55"/>
      <c r="JY53" s="55"/>
      <c r="JZ53" s="55"/>
      <c r="KA53" s="55"/>
      <c r="KB53" s="55"/>
      <c r="KC53" s="55"/>
      <c r="KD53" s="55"/>
      <c r="KE53" s="55"/>
      <c r="KF53" s="55"/>
      <c r="KG53" s="55"/>
      <c r="KH53" s="55"/>
      <c r="KI53" s="55"/>
      <c r="KJ53" s="55"/>
      <c r="KK53" s="55"/>
      <c r="KL53" s="55"/>
      <c r="KM53" s="55"/>
      <c r="KN53" s="55"/>
      <c r="KO53" s="55"/>
      <c r="KP53" s="55"/>
      <c r="KQ53" s="55"/>
      <c r="KR53" s="55"/>
      <c r="KS53" s="55"/>
      <c r="KT53" s="55"/>
      <c r="KU53" s="55"/>
      <c r="KV53" s="55"/>
      <c r="KW53" s="55"/>
      <c r="KX53" s="55"/>
      <c r="KY53" s="55"/>
      <c r="KZ53" s="55"/>
      <c r="LA53" s="55"/>
      <c r="LB53" s="55"/>
      <c r="LC53" s="55"/>
      <c r="LD53" s="55"/>
      <c r="LE53" s="55"/>
      <c r="LF53" s="55"/>
      <c r="LG53" s="55"/>
      <c r="LH53" s="55"/>
      <c r="LI53" s="55"/>
      <c r="LJ53" s="55"/>
      <c r="LK53" s="55"/>
      <c r="LL53" s="55"/>
      <c r="LM53" s="55"/>
      <c r="LN53" s="55"/>
      <c r="LO53" s="55"/>
      <c r="LP53" s="55"/>
      <c r="LQ53" s="55"/>
      <c r="LR53" s="55"/>
      <c r="LS53" s="55"/>
      <c r="LT53" s="55"/>
      <c r="LU53" s="55"/>
      <c r="LV53" s="55"/>
      <c r="LW53" s="55"/>
      <c r="LX53" s="55"/>
      <c r="LY53" s="55"/>
      <c r="LZ53" s="55"/>
      <c r="MA53" s="55"/>
      <c r="MB53" s="55"/>
      <c r="MC53" s="55"/>
      <c r="MD53" s="55"/>
      <c r="ME53" s="55"/>
      <c r="MF53" s="55"/>
      <c r="MG53" s="55"/>
      <c r="MH53" s="55"/>
      <c r="MI53" s="55"/>
      <c r="MJ53" s="55"/>
      <c r="MK53" s="55"/>
      <c r="ML53" s="55"/>
      <c r="MM53" s="55"/>
      <c r="MN53" s="55"/>
      <c r="MO53" s="55"/>
      <c r="MP53" s="55"/>
      <c r="MQ53" s="55"/>
      <c r="MR53" s="55"/>
      <c r="MS53" s="55"/>
      <c r="MT53" s="55"/>
      <c r="MU53" s="55"/>
      <c r="MV53" s="55"/>
      <c r="MW53" s="55"/>
      <c r="MX53" s="55"/>
      <c r="MY53" s="55"/>
      <c r="MZ53" s="55"/>
      <c r="NA53" s="55"/>
      <c r="NB53" s="55"/>
      <c r="NC53" s="55"/>
      <c r="ND53" s="55"/>
      <c r="NE53" s="55"/>
      <c r="NF53" s="55"/>
      <c r="NG53" s="55"/>
      <c r="NH53" s="55"/>
      <c r="NI53" s="55"/>
      <c r="NJ53" s="55"/>
      <c r="NK53" s="55"/>
      <c r="NL53" s="55"/>
      <c r="NM53" s="55"/>
      <c r="NN53" s="55"/>
      <c r="NO53" s="55"/>
      <c r="NP53" s="55"/>
      <c r="NQ53" s="55"/>
      <c r="NR53" s="55"/>
      <c r="NS53" s="55"/>
      <c r="NT53" s="55"/>
      <c r="NU53" s="55"/>
      <c r="NV53" s="55"/>
      <c r="NW53" s="55"/>
      <c r="NX53" s="55"/>
      <c r="NY53" s="55"/>
      <c r="NZ53" s="55"/>
      <c r="OA53" s="55"/>
      <c r="OB53" s="55"/>
      <c r="OC53" s="55"/>
      <c r="OD53" s="55"/>
      <c r="OE53" s="55"/>
      <c r="OF53" s="55"/>
      <c r="OG53" s="55"/>
      <c r="OH53" s="55"/>
      <c r="OI53" s="55"/>
      <c r="OJ53" s="55"/>
      <c r="OK53" s="55"/>
      <c r="OL53" s="55"/>
      <c r="OM53" s="55"/>
      <c r="ON53" s="55"/>
      <c r="OO53" s="55"/>
      <c r="OP53" s="55"/>
      <c r="OQ53" s="55"/>
      <c r="OR53" s="55"/>
      <c r="OS53" s="55"/>
      <c r="OT53" s="55"/>
      <c r="OU53" s="55"/>
      <c r="OV53" s="55"/>
      <c r="OW53" s="55"/>
      <c r="OX53" s="55"/>
      <c r="OY53" s="55"/>
      <c r="OZ53" s="55"/>
      <c r="PA53" s="55"/>
      <c r="PB53" s="55"/>
      <c r="PC53" s="55"/>
      <c r="PD53" s="55"/>
      <c r="PE53" s="55"/>
      <c r="PF53" s="55"/>
      <c r="PG53" s="55"/>
      <c r="PH53" s="55"/>
      <c r="PI53" s="55"/>
      <c r="PJ53" s="55"/>
      <c r="PK53" s="55"/>
      <c r="PL53" s="55"/>
      <c r="PM53" s="55"/>
      <c r="PN53" s="55"/>
      <c r="PO53" s="55"/>
      <c r="PP53" s="55"/>
      <c r="PQ53" s="55"/>
      <c r="PR53" s="55"/>
      <c r="PS53" s="55"/>
      <c r="PT53" s="55"/>
      <c r="PU53" s="55"/>
      <c r="PV53" s="55"/>
      <c r="PW53" s="55"/>
      <c r="PX53" s="55"/>
      <c r="PY53" s="55"/>
      <c r="PZ53" s="55"/>
      <c r="QA53" s="55"/>
      <c r="QB53" s="55"/>
      <c r="QC53" s="55"/>
      <c r="QD53" s="55"/>
      <c r="QE53" s="55"/>
      <c r="QF53" s="55"/>
      <c r="QG53" s="55"/>
      <c r="QH53" s="55"/>
      <c r="QI53" s="55"/>
      <c r="QJ53" s="55"/>
      <c r="QK53" s="55"/>
      <c r="QL53" s="55"/>
      <c r="QM53" s="55"/>
      <c r="QN53" s="55"/>
      <c r="QO53" s="55"/>
      <c r="QP53" s="55"/>
      <c r="QQ53" s="55"/>
      <c r="QR53" s="55"/>
      <c r="QS53" s="55"/>
      <c r="QT53" s="55"/>
      <c r="QU53" s="55"/>
      <c r="QV53" s="55"/>
      <c r="QW53" s="55"/>
      <c r="QX53" s="55"/>
      <c r="QY53" s="55"/>
      <c r="QZ53" s="55"/>
      <c r="RA53" s="55"/>
      <c r="RB53" s="55"/>
      <c r="RC53" s="55"/>
      <c r="RD53" s="55"/>
      <c r="RE53" s="55"/>
      <c r="RF53" s="55"/>
      <c r="RG53" s="55"/>
      <c r="RH53" s="55"/>
      <c r="RI53" s="55"/>
      <c r="RJ53" s="55"/>
      <c r="RK53" s="55"/>
      <c r="RL53" s="55"/>
      <c r="RM53" s="55"/>
      <c r="RN53" s="55"/>
      <c r="RO53" s="55"/>
      <c r="RP53" s="55"/>
      <c r="RQ53" s="55"/>
      <c r="RR53" s="55"/>
      <c r="RS53" s="55"/>
      <c r="RT53" s="55"/>
      <c r="RU53" s="55"/>
      <c r="RV53" s="55"/>
      <c r="RW53" s="55"/>
      <c r="RX53" s="55"/>
      <c r="RY53" s="55"/>
      <c r="RZ53" s="55"/>
      <c r="SA53" s="55"/>
      <c r="SB53" s="55"/>
      <c r="SC53" s="55"/>
      <c r="SD53" s="55"/>
      <c r="SE53" s="55"/>
      <c r="SF53" s="55"/>
      <c r="SG53" s="55"/>
      <c r="SH53" s="55"/>
      <c r="SI53" s="55"/>
      <c r="SJ53" s="55"/>
      <c r="SK53" s="55"/>
      <c r="SL53" s="55"/>
      <c r="SM53" s="55"/>
      <c r="SN53" s="55"/>
      <c r="SO53" s="55"/>
      <c r="SP53" s="55"/>
      <c r="SQ53" s="55"/>
      <c r="SR53" s="55"/>
      <c r="SS53" s="55"/>
      <c r="ST53" s="55"/>
      <c r="SU53" s="55"/>
      <c r="SV53" s="55"/>
      <c r="SW53" s="55"/>
      <c r="SX53" s="55"/>
      <c r="SY53" s="55"/>
      <c r="SZ53" s="55"/>
      <c r="TA53" s="55"/>
      <c r="TB53" s="55"/>
      <c r="TC53" s="55"/>
      <c r="TD53" s="55"/>
      <c r="TE53" s="55"/>
      <c r="TF53" s="55"/>
      <c r="TG53" s="55"/>
      <c r="TH53" s="55"/>
      <c r="TI53" s="55"/>
      <c r="TJ53" s="55"/>
      <c r="TK53" s="55"/>
      <c r="TL53" s="55"/>
      <c r="TM53" s="55"/>
      <c r="TN53" s="55"/>
      <c r="TO53" s="55"/>
      <c r="TP53" s="55"/>
      <c r="TQ53" s="55"/>
      <c r="TR53" s="55"/>
      <c r="TS53" s="55"/>
      <c r="TT53" s="55"/>
      <c r="TU53" s="55"/>
      <c r="TV53" s="55"/>
      <c r="TW53" s="55"/>
      <c r="TX53" s="55"/>
      <c r="TY53" s="55"/>
      <c r="TZ53" s="55"/>
      <c r="UA53" s="55"/>
      <c r="UB53" s="55"/>
      <c r="UC53" s="55"/>
      <c r="UD53" s="55"/>
      <c r="UE53" s="55"/>
      <c r="UF53" s="55"/>
      <c r="UG53" s="55"/>
      <c r="UH53" s="55"/>
      <c r="UI53" s="55"/>
      <c r="UJ53" s="55"/>
      <c r="UK53" s="55"/>
      <c r="UL53" s="55"/>
      <c r="UM53" s="55"/>
      <c r="UN53" s="55"/>
      <c r="UO53" s="55"/>
      <c r="UP53" s="55"/>
      <c r="UQ53" s="55"/>
      <c r="UR53" s="55"/>
      <c r="US53" s="55"/>
      <c r="UT53" s="55"/>
      <c r="UU53" s="55"/>
      <c r="UV53" s="55"/>
      <c r="UW53" s="55"/>
      <c r="UX53" s="55"/>
      <c r="UY53" s="55"/>
      <c r="UZ53" s="55"/>
      <c r="VA53" s="55"/>
      <c r="VB53" s="55"/>
      <c r="VC53" s="55"/>
      <c r="VD53" s="55"/>
      <c r="VE53" s="55"/>
      <c r="VF53" s="55"/>
      <c r="VG53" s="55"/>
      <c r="VH53" s="55"/>
      <c r="VI53" s="55"/>
      <c r="VJ53" s="55"/>
      <c r="VK53" s="55"/>
      <c r="VL53" s="55"/>
      <c r="VM53" s="55"/>
      <c r="VN53" s="55"/>
      <c r="VO53" s="55"/>
      <c r="VP53" s="55"/>
      <c r="VQ53" s="55"/>
      <c r="VR53" s="55"/>
      <c r="VS53" s="55"/>
      <c r="VT53" s="55"/>
      <c r="VU53" s="55"/>
      <c r="VV53" s="55"/>
      <c r="VW53" s="55"/>
      <c r="VX53" s="55"/>
      <c r="VY53" s="55"/>
      <c r="VZ53" s="55"/>
      <c r="WA53" s="55"/>
      <c r="WB53" s="55"/>
      <c r="WC53" s="55"/>
      <c r="WD53" s="55"/>
      <c r="WE53" s="55"/>
      <c r="WF53" s="55"/>
      <c r="WG53" s="55"/>
      <c r="WH53" s="55"/>
      <c r="WI53" s="55"/>
      <c r="WJ53" s="55"/>
      <c r="WK53" s="55"/>
      <c r="WL53" s="55"/>
      <c r="WM53" s="55"/>
      <c r="WN53" s="55"/>
    </row>
    <row r="54" spans="1:612" s="59" customFormat="1" ht="24" customHeight="1" x14ac:dyDescent="0.4">
      <c r="A54" s="185" t="s">
        <v>52</v>
      </c>
      <c r="B54" s="33" t="e">
        <f t="shared" ref="B54:I54" si="12">ROUND(B50+B52,0)</f>
        <v>#REF!</v>
      </c>
      <c r="C54" s="33" t="e">
        <f t="shared" si="12"/>
        <v>#REF!</v>
      </c>
      <c r="D54" s="33" t="e">
        <f t="shared" si="12"/>
        <v>#REF!</v>
      </c>
      <c r="E54" s="33" t="e">
        <f t="shared" si="12"/>
        <v>#REF!</v>
      </c>
      <c r="F54" s="33" t="e">
        <f t="shared" si="12"/>
        <v>#REF!</v>
      </c>
      <c r="G54" s="33" t="e">
        <f t="shared" si="12"/>
        <v>#REF!</v>
      </c>
      <c r="H54" s="33" t="e">
        <f t="shared" si="12"/>
        <v>#REF!</v>
      </c>
      <c r="I54" s="33" t="e">
        <f t="shared" si="12"/>
        <v>#REF!</v>
      </c>
      <c r="J54" s="141">
        <v>3994</v>
      </c>
      <c r="K54" s="141">
        <v>5090</v>
      </c>
      <c r="L54" s="141">
        <v>8510</v>
      </c>
      <c r="M54" s="141">
        <v>9003</v>
      </c>
      <c r="N54" s="141">
        <v>9813</v>
      </c>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c r="IU54" s="27"/>
      <c r="IV54" s="27"/>
      <c r="IW54" s="27"/>
      <c r="IX54" s="27"/>
      <c r="IY54" s="27"/>
      <c r="IZ54" s="27"/>
      <c r="JA54" s="27"/>
      <c r="JB54" s="27"/>
      <c r="JC54" s="27"/>
      <c r="JD54" s="27"/>
      <c r="JE54" s="27"/>
      <c r="JF54" s="27"/>
      <c r="JG54" s="27"/>
      <c r="JH54" s="27"/>
      <c r="JI54" s="27"/>
      <c r="JJ54" s="27"/>
      <c r="JK54" s="27"/>
      <c r="JL54" s="27"/>
      <c r="JM54" s="27"/>
      <c r="JN54" s="27"/>
      <c r="JO54" s="27"/>
      <c r="JP54" s="27"/>
      <c r="JQ54" s="27"/>
      <c r="JR54" s="27"/>
      <c r="JS54" s="27"/>
      <c r="JT54" s="27"/>
      <c r="JU54" s="27"/>
      <c r="JV54" s="27"/>
      <c r="JW54" s="27"/>
      <c r="JX54" s="27"/>
      <c r="JY54" s="27"/>
      <c r="JZ54" s="27"/>
      <c r="KA54" s="27"/>
      <c r="KB54" s="27"/>
      <c r="KC54" s="27"/>
      <c r="KD54" s="27"/>
      <c r="KE54" s="27"/>
      <c r="KF54" s="27"/>
      <c r="KG54" s="27"/>
      <c r="KH54" s="27"/>
      <c r="KI54" s="27"/>
      <c r="KJ54" s="27"/>
      <c r="KK54" s="27"/>
      <c r="KL54" s="27"/>
      <c r="KM54" s="27"/>
      <c r="KN54" s="27"/>
      <c r="KO54" s="27"/>
      <c r="KP54" s="27"/>
      <c r="KQ54" s="27"/>
      <c r="KR54" s="27"/>
      <c r="KS54" s="27"/>
      <c r="KT54" s="27"/>
      <c r="KU54" s="27"/>
      <c r="KV54" s="27"/>
      <c r="KW54" s="27"/>
      <c r="KX54" s="27"/>
      <c r="KY54" s="27"/>
      <c r="KZ54" s="27"/>
      <c r="LA54" s="27"/>
      <c r="LB54" s="27"/>
      <c r="LC54" s="27"/>
      <c r="LD54" s="27"/>
      <c r="LE54" s="27"/>
      <c r="LF54" s="27"/>
      <c r="LG54" s="27"/>
      <c r="LH54" s="27"/>
      <c r="LI54" s="27"/>
      <c r="LJ54" s="27"/>
      <c r="LK54" s="27"/>
      <c r="LL54" s="27"/>
      <c r="LM54" s="27"/>
      <c r="LN54" s="27"/>
      <c r="LO54" s="27"/>
      <c r="LP54" s="27"/>
      <c r="LQ54" s="27"/>
      <c r="LR54" s="27"/>
      <c r="LS54" s="27"/>
      <c r="LT54" s="27"/>
      <c r="LU54" s="27"/>
      <c r="LV54" s="27"/>
      <c r="LW54" s="27"/>
      <c r="LX54" s="27"/>
      <c r="LY54" s="27"/>
      <c r="LZ54" s="27"/>
      <c r="MA54" s="27"/>
      <c r="MB54" s="27"/>
      <c r="MC54" s="27"/>
      <c r="MD54" s="27"/>
      <c r="ME54" s="27"/>
      <c r="MF54" s="27"/>
      <c r="MG54" s="27"/>
      <c r="MH54" s="27"/>
      <c r="MI54" s="27"/>
      <c r="MJ54" s="27"/>
      <c r="MK54" s="27"/>
      <c r="ML54" s="27"/>
      <c r="MM54" s="27"/>
      <c r="MN54" s="27"/>
      <c r="MO54" s="27"/>
      <c r="MP54" s="27"/>
      <c r="MQ54" s="27"/>
      <c r="MR54" s="27"/>
      <c r="MS54" s="27"/>
      <c r="MT54" s="27"/>
      <c r="MU54" s="27"/>
      <c r="MV54" s="27"/>
      <c r="MW54" s="27"/>
      <c r="MX54" s="27"/>
      <c r="MY54" s="27"/>
      <c r="MZ54" s="27"/>
      <c r="NA54" s="27"/>
      <c r="NB54" s="27"/>
      <c r="NC54" s="27"/>
      <c r="ND54" s="27"/>
      <c r="NE54" s="27"/>
      <c r="NF54" s="27"/>
      <c r="NG54" s="27"/>
      <c r="NH54" s="27"/>
      <c r="NI54" s="27"/>
      <c r="NJ54" s="27"/>
      <c r="NK54" s="27"/>
      <c r="NL54" s="27"/>
      <c r="NM54" s="27"/>
      <c r="NN54" s="27"/>
      <c r="NO54" s="27"/>
      <c r="NP54" s="27"/>
      <c r="NQ54" s="27"/>
      <c r="NR54" s="27"/>
      <c r="NS54" s="27"/>
      <c r="NT54" s="27"/>
      <c r="NU54" s="27"/>
      <c r="NV54" s="27"/>
      <c r="NW54" s="27"/>
      <c r="NX54" s="27"/>
      <c r="NY54" s="27"/>
      <c r="NZ54" s="27"/>
      <c r="OA54" s="27"/>
      <c r="OB54" s="27"/>
      <c r="OC54" s="27"/>
      <c r="OD54" s="27"/>
      <c r="OE54" s="27"/>
      <c r="OF54" s="27"/>
      <c r="OG54" s="27"/>
      <c r="OH54" s="27"/>
      <c r="OI54" s="27"/>
      <c r="OJ54" s="27"/>
      <c r="OK54" s="27"/>
      <c r="OL54" s="27"/>
      <c r="OM54" s="27"/>
      <c r="ON54" s="27"/>
      <c r="OO54" s="27"/>
      <c r="OP54" s="27"/>
      <c r="OQ54" s="27"/>
      <c r="OR54" s="27"/>
      <c r="OS54" s="27"/>
      <c r="OT54" s="27"/>
      <c r="OU54" s="27"/>
      <c r="OV54" s="27"/>
      <c r="OW54" s="27"/>
      <c r="OX54" s="27"/>
      <c r="OY54" s="27"/>
      <c r="OZ54" s="27"/>
      <c r="PA54" s="27"/>
      <c r="PB54" s="27"/>
      <c r="PC54" s="27"/>
      <c r="PD54" s="27"/>
      <c r="PE54" s="27"/>
      <c r="PF54" s="27"/>
      <c r="PG54" s="27"/>
      <c r="PH54" s="27"/>
      <c r="PI54" s="27"/>
      <c r="PJ54" s="27"/>
      <c r="PK54" s="27"/>
      <c r="PL54" s="27"/>
      <c r="PM54" s="27"/>
      <c r="PN54" s="27"/>
      <c r="PO54" s="27"/>
      <c r="PP54" s="27"/>
      <c r="PQ54" s="27"/>
      <c r="PR54" s="27"/>
      <c r="PS54" s="27"/>
      <c r="PT54" s="27"/>
      <c r="PU54" s="27"/>
      <c r="PV54" s="27"/>
      <c r="PW54" s="27"/>
      <c r="PX54" s="27"/>
      <c r="PY54" s="27"/>
      <c r="PZ54" s="27"/>
      <c r="QA54" s="27"/>
      <c r="QB54" s="27"/>
      <c r="QC54" s="27"/>
      <c r="QD54" s="27"/>
      <c r="QE54" s="27"/>
      <c r="QF54" s="27"/>
      <c r="QG54" s="27"/>
      <c r="QH54" s="27"/>
      <c r="QI54" s="27"/>
      <c r="QJ54" s="27"/>
      <c r="QK54" s="27"/>
      <c r="QL54" s="27"/>
      <c r="QM54" s="27"/>
      <c r="QN54" s="27"/>
      <c r="QO54" s="27"/>
      <c r="QP54" s="27"/>
      <c r="QQ54" s="27"/>
      <c r="QR54" s="27"/>
      <c r="QS54" s="27"/>
      <c r="QT54" s="27"/>
      <c r="QU54" s="27"/>
      <c r="QV54" s="27"/>
      <c r="QW54" s="27"/>
      <c r="QX54" s="27"/>
      <c r="QY54" s="27"/>
      <c r="QZ54" s="27"/>
      <c r="RA54" s="27"/>
      <c r="RB54" s="27"/>
      <c r="RC54" s="27"/>
      <c r="RD54" s="27"/>
      <c r="RE54" s="27"/>
      <c r="RF54" s="27"/>
      <c r="RG54" s="27"/>
      <c r="RH54" s="27"/>
      <c r="RI54" s="27"/>
      <c r="RJ54" s="27"/>
      <c r="RK54" s="27"/>
      <c r="RL54" s="27"/>
      <c r="RM54" s="27"/>
      <c r="RN54" s="27"/>
      <c r="RO54" s="27"/>
      <c r="RP54" s="27"/>
      <c r="RQ54" s="27"/>
      <c r="RR54" s="27"/>
      <c r="RS54" s="27"/>
      <c r="RT54" s="27"/>
      <c r="RU54" s="27"/>
      <c r="RV54" s="27"/>
      <c r="RW54" s="27"/>
      <c r="RX54" s="27"/>
      <c r="RY54" s="27"/>
      <c r="RZ54" s="27"/>
      <c r="SA54" s="27"/>
      <c r="SB54" s="27"/>
      <c r="SC54" s="27"/>
      <c r="SD54" s="27"/>
      <c r="SE54" s="27"/>
      <c r="SF54" s="27"/>
      <c r="SG54" s="27"/>
      <c r="SH54" s="27"/>
      <c r="SI54" s="27"/>
      <c r="SJ54" s="27"/>
      <c r="SK54" s="27"/>
      <c r="SL54" s="27"/>
      <c r="SM54" s="27"/>
      <c r="SN54" s="27"/>
      <c r="SO54" s="27"/>
      <c r="SP54" s="27"/>
      <c r="SQ54" s="27"/>
      <c r="SR54" s="27"/>
      <c r="SS54" s="27"/>
      <c r="ST54" s="27"/>
      <c r="SU54" s="27"/>
      <c r="SV54" s="27"/>
      <c r="SW54" s="27"/>
      <c r="SX54" s="27"/>
      <c r="SY54" s="27"/>
      <c r="SZ54" s="27"/>
      <c r="TA54" s="27"/>
      <c r="TB54" s="27"/>
      <c r="TC54" s="27"/>
      <c r="TD54" s="27"/>
      <c r="TE54" s="27"/>
      <c r="TF54" s="27"/>
      <c r="TG54" s="27"/>
      <c r="TH54" s="27"/>
      <c r="TI54" s="27"/>
      <c r="TJ54" s="27"/>
      <c r="TK54" s="27"/>
      <c r="TL54" s="27"/>
      <c r="TM54" s="27"/>
      <c r="TN54" s="27"/>
      <c r="TO54" s="27"/>
      <c r="TP54" s="27"/>
      <c r="TQ54" s="27"/>
      <c r="TR54" s="27"/>
      <c r="TS54" s="27"/>
      <c r="TT54" s="27"/>
      <c r="TU54" s="27"/>
      <c r="TV54" s="27"/>
      <c r="TW54" s="27"/>
      <c r="TX54" s="27"/>
      <c r="TY54" s="27"/>
      <c r="TZ54" s="27"/>
      <c r="UA54" s="27"/>
      <c r="UB54" s="27"/>
      <c r="UC54" s="27"/>
      <c r="UD54" s="27"/>
      <c r="UE54" s="27"/>
      <c r="UF54" s="27"/>
      <c r="UG54" s="27"/>
      <c r="UH54" s="27"/>
      <c r="UI54" s="27"/>
      <c r="UJ54" s="27"/>
      <c r="UK54" s="27"/>
      <c r="UL54" s="27"/>
      <c r="UM54" s="27"/>
      <c r="UN54" s="27"/>
      <c r="UO54" s="27"/>
      <c r="UP54" s="27"/>
      <c r="UQ54" s="27"/>
      <c r="UR54" s="27"/>
      <c r="US54" s="27"/>
      <c r="UT54" s="27"/>
      <c r="UU54" s="27"/>
      <c r="UV54" s="27"/>
      <c r="UW54" s="27"/>
      <c r="UX54" s="27"/>
      <c r="UY54" s="27"/>
      <c r="UZ54" s="27"/>
      <c r="VA54" s="27"/>
      <c r="VB54" s="27"/>
      <c r="VC54" s="27"/>
      <c r="VD54" s="27"/>
      <c r="VE54" s="27"/>
      <c r="VF54" s="27"/>
      <c r="VG54" s="27"/>
      <c r="VH54" s="27"/>
      <c r="VI54" s="27"/>
      <c r="VJ54" s="27"/>
      <c r="VK54" s="27"/>
      <c r="VL54" s="27"/>
      <c r="VM54" s="27"/>
      <c r="VN54" s="27"/>
      <c r="VO54" s="27"/>
      <c r="VP54" s="27"/>
      <c r="VQ54" s="27"/>
      <c r="VR54" s="27"/>
      <c r="VS54" s="27"/>
      <c r="VT54" s="27"/>
      <c r="VU54" s="27"/>
      <c r="VV54" s="27"/>
      <c r="VW54" s="27"/>
      <c r="VX54" s="27"/>
      <c r="VY54" s="27"/>
      <c r="VZ54" s="27"/>
      <c r="WA54" s="27"/>
      <c r="WB54" s="27"/>
      <c r="WC54" s="27"/>
      <c r="WD54" s="27"/>
      <c r="WE54" s="27"/>
      <c r="WF54" s="27"/>
      <c r="WG54" s="27"/>
      <c r="WH54" s="27"/>
      <c r="WI54" s="27"/>
      <c r="WJ54" s="27"/>
      <c r="WK54" s="27"/>
      <c r="WL54" s="27"/>
      <c r="WM54" s="27"/>
      <c r="WN54" s="27"/>
    </row>
    <row r="55" spans="1:612" s="62" customFormat="1" ht="24" customHeight="1" x14ac:dyDescent="0.35">
      <c r="A55" s="186" t="s">
        <v>53</v>
      </c>
      <c r="B55" s="60">
        <f t="shared" ref="B55:I55" si="13">ROUND(IF(ISERROR(B54/B24),0,B54/B24),3)</f>
        <v>0</v>
      </c>
      <c r="C55" s="60">
        <f t="shared" si="13"/>
        <v>0</v>
      </c>
      <c r="D55" s="60">
        <f t="shared" si="13"/>
        <v>0</v>
      </c>
      <c r="E55" s="60">
        <f t="shared" si="13"/>
        <v>0</v>
      </c>
      <c r="F55" s="60">
        <f t="shared" si="13"/>
        <v>0</v>
      </c>
      <c r="G55" s="60">
        <f t="shared" si="13"/>
        <v>0</v>
      </c>
      <c r="H55" s="60">
        <f t="shared" si="13"/>
        <v>0</v>
      </c>
      <c r="I55" s="60">
        <f t="shared" si="13"/>
        <v>0</v>
      </c>
      <c r="J55" s="157">
        <v>0.29099999999999998</v>
      </c>
      <c r="K55" s="157">
        <v>0.32500000000000001</v>
      </c>
      <c r="L55" s="157">
        <v>0.434</v>
      </c>
      <c r="M55" s="157">
        <v>0.44400000000000001</v>
      </c>
      <c r="N55" s="157">
        <v>0.45400000000000001</v>
      </c>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c r="IN55" s="61"/>
      <c r="IO55" s="61"/>
      <c r="IP55" s="61"/>
      <c r="IQ55" s="61"/>
      <c r="IR55" s="61"/>
      <c r="IS55" s="61"/>
      <c r="IT55" s="61"/>
      <c r="IU55" s="61"/>
      <c r="IV55" s="61"/>
      <c r="IW55" s="61"/>
      <c r="IX55" s="61"/>
      <c r="IY55" s="61"/>
      <c r="IZ55" s="61"/>
      <c r="JA55" s="61"/>
      <c r="JB55" s="61"/>
      <c r="JC55" s="61"/>
      <c r="JD55" s="61"/>
      <c r="JE55" s="61"/>
      <c r="JF55" s="61"/>
      <c r="JG55" s="61"/>
      <c r="JH55" s="61"/>
      <c r="JI55" s="61"/>
      <c r="JJ55" s="61"/>
      <c r="JK55" s="61"/>
      <c r="JL55" s="61"/>
      <c r="JM55" s="61"/>
      <c r="JN55" s="61"/>
      <c r="JO55" s="61"/>
      <c r="JP55" s="61"/>
      <c r="JQ55" s="61"/>
      <c r="JR55" s="61"/>
      <c r="JS55" s="61"/>
      <c r="JT55" s="61"/>
      <c r="JU55" s="61"/>
      <c r="JV55" s="61"/>
      <c r="JW55" s="61"/>
      <c r="JX55" s="61"/>
      <c r="JY55" s="61"/>
      <c r="JZ55" s="61"/>
      <c r="KA55" s="61"/>
      <c r="KB55" s="61"/>
      <c r="KC55" s="61"/>
      <c r="KD55" s="61"/>
      <c r="KE55" s="61"/>
      <c r="KF55" s="61"/>
      <c r="KG55" s="61"/>
      <c r="KH55" s="61"/>
      <c r="KI55" s="61"/>
      <c r="KJ55" s="61"/>
      <c r="KK55" s="61"/>
      <c r="KL55" s="61"/>
      <c r="KM55" s="61"/>
      <c r="KN55" s="61"/>
      <c r="KO55" s="61"/>
      <c r="KP55" s="61"/>
      <c r="KQ55" s="61"/>
      <c r="KR55" s="61"/>
      <c r="KS55" s="61"/>
      <c r="KT55" s="61"/>
      <c r="KU55" s="61"/>
      <c r="KV55" s="61"/>
      <c r="KW55" s="61"/>
      <c r="KX55" s="61"/>
      <c r="KY55" s="61"/>
      <c r="KZ55" s="61"/>
      <c r="LA55" s="61"/>
      <c r="LB55" s="61"/>
      <c r="LC55" s="61"/>
      <c r="LD55" s="61"/>
      <c r="LE55" s="61"/>
      <c r="LF55" s="61"/>
      <c r="LG55" s="61"/>
      <c r="LH55" s="61"/>
      <c r="LI55" s="61"/>
      <c r="LJ55" s="61"/>
      <c r="LK55" s="61"/>
      <c r="LL55" s="61"/>
      <c r="LM55" s="61"/>
      <c r="LN55" s="61"/>
      <c r="LO55" s="61"/>
      <c r="LP55" s="61"/>
      <c r="LQ55" s="61"/>
      <c r="LR55" s="61"/>
      <c r="LS55" s="61"/>
      <c r="LT55" s="61"/>
      <c r="LU55" s="61"/>
      <c r="LV55" s="61"/>
      <c r="LW55" s="61"/>
      <c r="LX55" s="61"/>
      <c r="LY55" s="61"/>
      <c r="LZ55" s="61"/>
      <c r="MA55" s="61"/>
      <c r="MB55" s="61"/>
      <c r="MC55" s="61"/>
      <c r="MD55" s="61"/>
      <c r="ME55" s="61"/>
      <c r="MF55" s="61"/>
      <c r="MG55" s="61"/>
      <c r="MH55" s="61"/>
      <c r="MI55" s="61"/>
      <c r="MJ55" s="61"/>
      <c r="MK55" s="61"/>
      <c r="ML55" s="61"/>
      <c r="MM55" s="61"/>
      <c r="MN55" s="61"/>
      <c r="MO55" s="61"/>
      <c r="MP55" s="61"/>
      <c r="MQ55" s="61"/>
      <c r="MR55" s="61"/>
      <c r="MS55" s="61"/>
      <c r="MT55" s="61"/>
      <c r="MU55" s="61"/>
      <c r="MV55" s="61"/>
      <c r="MW55" s="61"/>
      <c r="MX55" s="61"/>
      <c r="MY55" s="61"/>
      <c r="MZ55" s="61"/>
      <c r="NA55" s="61"/>
      <c r="NB55" s="61"/>
      <c r="NC55" s="61"/>
      <c r="ND55" s="61"/>
      <c r="NE55" s="61"/>
      <c r="NF55" s="61"/>
      <c r="NG55" s="61"/>
      <c r="NH55" s="61"/>
      <c r="NI55" s="61"/>
      <c r="NJ55" s="61"/>
      <c r="NK55" s="61"/>
      <c r="NL55" s="61"/>
      <c r="NM55" s="61"/>
      <c r="NN55" s="61"/>
      <c r="NO55" s="61"/>
      <c r="NP55" s="61"/>
      <c r="NQ55" s="61"/>
      <c r="NR55" s="61"/>
      <c r="NS55" s="61"/>
      <c r="NT55" s="61"/>
      <c r="NU55" s="61"/>
      <c r="NV55" s="61"/>
      <c r="NW55" s="61"/>
      <c r="NX55" s="61"/>
      <c r="NY55" s="61"/>
      <c r="NZ55" s="61"/>
      <c r="OA55" s="61"/>
      <c r="OB55" s="61"/>
      <c r="OC55" s="61"/>
      <c r="OD55" s="61"/>
      <c r="OE55" s="61"/>
      <c r="OF55" s="61"/>
      <c r="OG55" s="61"/>
      <c r="OH55" s="61"/>
      <c r="OI55" s="61"/>
      <c r="OJ55" s="61"/>
      <c r="OK55" s="61"/>
      <c r="OL55" s="61"/>
      <c r="OM55" s="61"/>
      <c r="ON55" s="61"/>
      <c r="OO55" s="61"/>
      <c r="OP55" s="61"/>
      <c r="OQ55" s="61"/>
      <c r="OR55" s="61"/>
      <c r="OS55" s="61"/>
      <c r="OT55" s="61"/>
      <c r="OU55" s="61"/>
      <c r="OV55" s="61"/>
      <c r="OW55" s="61"/>
      <c r="OX55" s="61"/>
      <c r="OY55" s="61"/>
      <c r="OZ55" s="61"/>
      <c r="PA55" s="61"/>
      <c r="PB55" s="61"/>
      <c r="PC55" s="61"/>
      <c r="PD55" s="61"/>
      <c r="PE55" s="61"/>
      <c r="PF55" s="61"/>
      <c r="PG55" s="61"/>
      <c r="PH55" s="61"/>
      <c r="PI55" s="61"/>
      <c r="PJ55" s="61"/>
      <c r="PK55" s="61"/>
      <c r="PL55" s="61"/>
      <c r="PM55" s="61"/>
      <c r="PN55" s="61"/>
      <c r="PO55" s="61"/>
      <c r="PP55" s="61"/>
      <c r="PQ55" s="61"/>
      <c r="PR55" s="61"/>
      <c r="PS55" s="61"/>
      <c r="PT55" s="61"/>
      <c r="PU55" s="61"/>
      <c r="PV55" s="61"/>
      <c r="PW55" s="61"/>
      <c r="PX55" s="61"/>
      <c r="PY55" s="61"/>
      <c r="PZ55" s="61"/>
      <c r="QA55" s="61"/>
      <c r="QB55" s="61"/>
      <c r="QC55" s="61"/>
      <c r="QD55" s="61"/>
      <c r="QE55" s="61"/>
      <c r="QF55" s="61"/>
      <c r="QG55" s="61"/>
      <c r="QH55" s="61"/>
      <c r="QI55" s="61"/>
      <c r="QJ55" s="61"/>
      <c r="QK55" s="61"/>
      <c r="QL55" s="61"/>
      <c r="QM55" s="61"/>
      <c r="QN55" s="61"/>
      <c r="QO55" s="61"/>
      <c r="QP55" s="61"/>
      <c r="QQ55" s="61"/>
      <c r="QR55" s="61"/>
      <c r="QS55" s="61"/>
      <c r="QT55" s="61"/>
      <c r="QU55" s="61"/>
      <c r="QV55" s="61"/>
      <c r="QW55" s="61"/>
      <c r="QX55" s="61"/>
      <c r="QY55" s="61"/>
      <c r="QZ55" s="61"/>
      <c r="RA55" s="61"/>
      <c r="RB55" s="61"/>
      <c r="RC55" s="61"/>
      <c r="RD55" s="61"/>
      <c r="RE55" s="61"/>
      <c r="RF55" s="61"/>
      <c r="RG55" s="61"/>
      <c r="RH55" s="61"/>
      <c r="RI55" s="61"/>
      <c r="RJ55" s="61"/>
      <c r="RK55" s="61"/>
      <c r="RL55" s="61"/>
      <c r="RM55" s="61"/>
      <c r="RN55" s="61"/>
      <c r="RO55" s="61"/>
      <c r="RP55" s="61"/>
      <c r="RQ55" s="61"/>
      <c r="RR55" s="61"/>
      <c r="RS55" s="61"/>
      <c r="RT55" s="61"/>
      <c r="RU55" s="61"/>
      <c r="RV55" s="61"/>
      <c r="RW55" s="61"/>
      <c r="RX55" s="61"/>
      <c r="RY55" s="61"/>
      <c r="RZ55" s="61"/>
      <c r="SA55" s="61"/>
      <c r="SB55" s="61"/>
      <c r="SC55" s="61"/>
      <c r="SD55" s="61"/>
      <c r="SE55" s="61"/>
      <c r="SF55" s="61"/>
      <c r="SG55" s="61"/>
      <c r="SH55" s="61"/>
      <c r="SI55" s="61"/>
      <c r="SJ55" s="61"/>
      <c r="SK55" s="61"/>
      <c r="SL55" s="61"/>
      <c r="SM55" s="61"/>
      <c r="SN55" s="61"/>
      <c r="SO55" s="61"/>
      <c r="SP55" s="61"/>
      <c r="SQ55" s="61"/>
      <c r="SR55" s="61"/>
      <c r="SS55" s="61"/>
      <c r="ST55" s="61"/>
      <c r="SU55" s="61"/>
      <c r="SV55" s="61"/>
      <c r="SW55" s="61"/>
      <c r="SX55" s="61"/>
      <c r="SY55" s="61"/>
      <c r="SZ55" s="61"/>
      <c r="TA55" s="61"/>
      <c r="TB55" s="61"/>
      <c r="TC55" s="61"/>
      <c r="TD55" s="61"/>
      <c r="TE55" s="61"/>
      <c r="TF55" s="61"/>
      <c r="TG55" s="61"/>
      <c r="TH55" s="61"/>
      <c r="TI55" s="61"/>
      <c r="TJ55" s="61"/>
      <c r="TK55" s="61"/>
      <c r="TL55" s="61"/>
      <c r="TM55" s="61"/>
      <c r="TN55" s="61"/>
      <c r="TO55" s="61"/>
      <c r="TP55" s="61"/>
      <c r="TQ55" s="61"/>
      <c r="TR55" s="61"/>
      <c r="TS55" s="61"/>
      <c r="TT55" s="61"/>
      <c r="TU55" s="61"/>
      <c r="TV55" s="61"/>
      <c r="TW55" s="61"/>
      <c r="TX55" s="61"/>
      <c r="TY55" s="61"/>
      <c r="TZ55" s="61"/>
      <c r="UA55" s="61"/>
      <c r="UB55" s="61"/>
      <c r="UC55" s="61"/>
      <c r="UD55" s="61"/>
      <c r="UE55" s="61"/>
      <c r="UF55" s="61"/>
      <c r="UG55" s="61"/>
      <c r="UH55" s="61"/>
      <c r="UI55" s="61"/>
      <c r="UJ55" s="61"/>
      <c r="UK55" s="61"/>
      <c r="UL55" s="61"/>
      <c r="UM55" s="61"/>
      <c r="UN55" s="61"/>
      <c r="UO55" s="61"/>
      <c r="UP55" s="61"/>
      <c r="UQ55" s="61"/>
      <c r="UR55" s="61"/>
      <c r="US55" s="61"/>
      <c r="UT55" s="61"/>
      <c r="UU55" s="61"/>
      <c r="UV55" s="61"/>
      <c r="UW55" s="61"/>
      <c r="UX55" s="61"/>
      <c r="UY55" s="61"/>
      <c r="UZ55" s="61"/>
      <c r="VA55" s="61"/>
      <c r="VB55" s="61"/>
      <c r="VC55" s="61"/>
      <c r="VD55" s="61"/>
      <c r="VE55" s="61"/>
      <c r="VF55" s="61"/>
      <c r="VG55" s="61"/>
      <c r="VH55" s="61"/>
      <c r="VI55" s="61"/>
      <c r="VJ55" s="61"/>
      <c r="VK55" s="61"/>
      <c r="VL55" s="61"/>
      <c r="VM55" s="61"/>
      <c r="VN55" s="61"/>
      <c r="VO55" s="61"/>
      <c r="VP55" s="61"/>
      <c r="VQ55" s="61"/>
      <c r="VR55" s="61"/>
      <c r="VS55" s="61"/>
      <c r="VT55" s="61"/>
      <c r="VU55" s="61"/>
      <c r="VV55" s="61"/>
      <c r="VW55" s="61"/>
      <c r="VX55" s="61"/>
      <c r="VY55" s="61"/>
      <c r="VZ55" s="61"/>
      <c r="WA55" s="61"/>
      <c r="WB55" s="61"/>
      <c r="WC55" s="61"/>
      <c r="WD55" s="61"/>
      <c r="WE55" s="61"/>
      <c r="WF55" s="61"/>
      <c r="WG55" s="61"/>
      <c r="WH55" s="61"/>
      <c r="WI55" s="61"/>
      <c r="WJ55" s="61"/>
      <c r="WK55" s="61"/>
      <c r="WL55" s="61"/>
      <c r="WM55" s="61"/>
      <c r="WN55" s="61"/>
    </row>
    <row r="56" spans="1:612" ht="9" customHeight="1" x14ac:dyDescent="0.35">
      <c r="A56" s="187"/>
      <c r="B56" s="63"/>
      <c r="C56" s="63"/>
      <c r="D56" s="63"/>
      <c r="E56" s="63"/>
      <c r="F56" s="63"/>
      <c r="G56" s="63"/>
      <c r="H56" s="63"/>
      <c r="I56" s="63"/>
      <c r="J56" s="158"/>
      <c r="K56" s="158"/>
      <c r="L56" s="158"/>
      <c r="M56" s="158"/>
      <c r="N56" s="158"/>
    </row>
    <row r="57" spans="1:612" ht="24" customHeight="1" x14ac:dyDescent="0.35">
      <c r="A57" s="174" t="s">
        <v>54</v>
      </c>
      <c r="B57" s="23" t="e">
        <f>ROUND((B27+B28)-(#REF!+#REF!),0)</f>
        <v>#REF!</v>
      </c>
      <c r="C57" s="23" t="e">
        <f>ROUND((C27+C28)-(#REF!+#REF!),0)</f>
        <v>#REF!</v>
      </c>
      <c r="D57" s="23" t="e">
        <f>ROUND((D27+D28)-(#REF!+#REF!),0)-1</f>
        <v>#REF!</v>
      </c>
      <c r="E57" s="23" t="e">
        <f>ROUND((E27+E28)-(#REF!+#REF!),0)</f>
        <v>#REF!</v>
      </c>
      <c r="F57" s="23" t="e">
        <f>ROUND((F27+F28)-(#REF!+#REF!),0)-1</f>
        <v>#REF!</v>
      </c>
      <c r="G57" s="23" t="e">
        <f>ROUND((G27+G28)-(#REF!+#REF!),0)</f>
        <v>#REF!</v>
      </c>
      <c r="H57" s="23" t="e">
        <f>ROUND((H27+H28)-(#REF!+#REF!),0)-1</f>
        <v>#REF!</v>
      </c>
      <c r="I57" s="23" t="e">
        <f>ROUND((I27+I28)-(#REF!+#REF!),0)</f>
        <v>#REF!</v>
      </c>
      <c r="J57" s="135">
        <v>1997</v>
      </c>
      <c r="K57" s="135">
        <v>1921</v>
      </c>
      <c r="L57" s="135">
        <v>2119</v>
      </c>
      <c r="M57" s="135">
        <v>2150</v>
      </c>
      <c r="N57" s="135">
        <v>2251</v>
      </c>
    </row>
    <row r="58" spans="1:612" ht="24" customHeight="1" x14ac:dyDescent="0.35">
      <c r="A58" s="174" t="s">
        <v>55</v>
      </c>
      <c r="B58" s="48" t="e">
        <f>ROUND((B29+B30)-#REF!,0)</f>
        <v>#REF!</v>
      </c>
      <c r="C58" s="48" t="e">
        <f>ROUND((C29+C30)-#REF!,0)</f>
        <v>#REF!</v>
      </c>
      <c r="D58" s="48" t="e">
        <f>ROUND((D29+D30)-#REF!,0)</f>
        <v>#REF!</v>
      </c>
      <c r="E58" s="48" t="e">
        <f>ROUND((E29+E30)-#REF!,0)</f>
        <v>#REF!</v>
      </c>
      <c r="F58" s="48" t="e">
        <f>ROUND((F29+F30)-#REF!,0)</f>
        <v>#REF!</v>
      </c>
      <c r="G58" s="48" t="e">
        <f>ROUND((G29+G30)-#REF!,0)</f>
        <v>#REF!</v>
      </c>
      <c r="H58" s="48" t="e">
        <f>ROUND((H29+H30)-#REF!,0)</f>
        <v>#REF!</v>
      </c>
      <c r="I58" s="48" t="e">
        <f>ROUND((I29+I30)-#REF!,0)</f>
        <v>#REF!</v>
      </c>
      <c r="J58" s="150">
        <v>1823</v>
      </c>
      <c r="K58" s="150">
        <v>2535</v>
      </c>
      <c r="L58" s="150">
        <v>3123</v>
      </c>
      <c r="M58" s="150">
        <v>2737</v>
      </c>
      <c r="N58" s="150">
        <v>3030</v>
      </c>
    </row>
    <row r="59" spans="1:612" s="59" customFormat="1" ht="24" customHeight="1" x14ac:dyDescent="0.4">
      <c r="A59" s="185" t="s">
        <v>56</v>
      </c>
      <c r="B59" s="33" t="e">
        <f t="shared" ref="B59:I59" si="14">ROUND(SUM(B57:B58),0)</f>
        <v>#REF!</v>
      </c>
      <c r="C59" s="33" t="e">
        <f t="shared" si="14"/>
        <v>#REF!</v>
      </c>
      <c r="D59" s="33" t="e">
        <f t="shared" si="14"/>
        <v>#REF!</v>
      </c>
      <c r="E59" s="33" t="e">
        <f t="shared" si="14"/>
        <v>#REF!</v>
      </c>
      <c r="F59" s="33" t="e">
        <f t="shared" si="14"/>
        <v>#REF!</v>
      </c>
      <c r="G59" s="33" t="e">
        <f t="shared" si="14"/>
        <v>#REF!</v>
      </c>
      <c r="H59" s="33" t="e">
        <f t="shared" si="14"/>
        <v>#REF!</v>
      </c>
      <c r="I59" s="33" t="e">
        <f t="shared" si="14"/>
        <v>#REF!</v>
      </c>
      <c r="J59" s="141">
        <v>3820</v>
      </c>
      <c r="K59" s="141">
        <v>4456</v>
      </c>
      <c r="L59" s="141">
        <v>5242</v>
      </c>
      <c r="M59" s="141">
        <v>4887</v>
      </c>
      <c r="N59" s="141">
        <v>5281</v>
      </c>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7"/>
      <c r="NH59" s="27"/>
      <c r="NI59" s="27"/>
      <c r="NJ59" s="27"/>
      <c r="NK59" s="27"/>
      <c r="NL59" s="27"/>
      <c r="NM59" s="27"/>
      <c r="NN59" s="27"/>
      <c r="NO59" s="27"/>
      <c r="NP59" s="27"/>
      <c r="NQ59" s="27"/>
      <c r="NR59" s="27"/>
      <c r="NS59" s="27"/>
      <c r="NT59" s="27"/>
      <c r="NU59" s="27"/>
      <c r="NV59" s="27"/>
      <c r="NW59" s="27"/>
      <c r="NX59" s="27"/>
      <c r="NY59" s="27"/>
      <c r="NZ59" s="27"/>
      <c r="OA59" s="27"/>
      <c r="OB59" s="27"/>
      <c r="OC59" s="27"/>
      <c r="OD59" s="27"/>
      <c r="OE59" s="27"/>
      <c r="OF59" s="27"/>
      <c r="OG59" s="27"/>
      <c r="OH59" s="27"/>
      <c r="OI59" s="27"/>
      <c r="OJ59" s="27"/>
      <c r="OK59" s="27"/>
      <c r="OL59" s="27"/>
      <c r="OM59" s="27"/>
      <c r="ON59" s="27"/>
      <c r="OO59" s="27"/>
      <c r="OP59" s="27"/>
      <c r="OQ59" s="27"/>
      <c r="OR59" s="27"/>
      <c r="OS59" s="27"/>
      <c r="OT59" s="27"/>
      <c r="OU59" s="27"/>
      <c r="OV59" s="27"/>
      <c r="OW59" s="27"/>
      <c r="OX59" s="27"/>
      <c r="OY59" s="27"/>
      <c r="OZ59" s="27"/>
      <c r="PA59" s="27"/>
      <c r="PB59" s="27"/>
      <c r="PC59" s="27"/>
      <c r="PD59" s="27"/>
      <c r="PE59" s="27"/>
      <c r="PF59" s="27"/>
      <c r="PG59" s="27"/>
      <c r="PH59" s="27"/>
      <c r="PI59" s="27"/>
      <c r="PJ59" s="27"/>
      <c r="PK59" s="27"/>
      <c r="PL59" s="27"/>
      <c r="PM59" s="27"/>
      <c r="PN59" s="27"/>
      <c r="PO59" s="27"/>
      <c r="PP59" s="27"/>
      <c r="PQ59" s="27"/>
      <c r="PR59" s="27"/>
      <c r="PS59" s="27"/>
      <c r="PT59" s="27"/>
      <c r="PU59" s="27"/>
      <c r="PV59" s="27"/>
      <c r="PW59" s="27"/>
      <c r="PX59" s="27"/>
      <c r="PY59" s="27"/>
      <c r="PZ59" s="27"/>
      <c r="QA59" s="27"/>
      <c r="QB59" s="27"/>
      <c r="QC59" s="27"/>
      <c r="QD59" s="27"/>
      <c r="QE59" s="27"/>
      <c r="QF59" s="27"/>
      <c r="QG59" s="27"/>
      <c r="QH59" s="27"/>
      <c r="QI59" s="27"/>
      <c r="QJ59" s="27"/>
      <c r="QK59" s="27"/>
      <c r="QL59" s="27"/>
      <c r="QM59" s="27"/>
      <c r="QN59" s="27"/>
      <c r="QO59" s="27"/>
      <c r="QP59" s="27"/>
      <c r="QQ59" s="27"/>
      <c r="QR59" s="27"/>
      <c r="QS59" s="27"/>
      <c r="QT59" s="27"/>
      <c r="QU59" s="27"/>
      <c r="QV59" s="27"/>
      <c r="QW59" s="27"/>
      <c r="QX59" s="27"/>
      <c r="QY59" s="27"/>
      <c r="QZ59" s="27"/>
      <c r="RA59" s="27"/>
      <c r="RB59" s="27"/>
      <c r="RC59" s="27"/>
      <c r="RD59" s="27"/>
      <c r="RE59" s="27"/>
      <c r="RF59" s="27"/>
      <c r="RG59" s="27"/>
      <c r="RH59" s="27"/>
      <c r="RI59" s="27"/>
      <c r="RJ59" s="27"/>
      <c r="RK59" s="27"/>
      <c r="RL59" s="27"/>
      <c r="RM59" s="27"/>
      <c r="RN59" s="27"/>
      <c r="RO59" s="27"/>
      <c r="RP59" s="27"/>
      <c r="RQ59" s="27"/>
      <c r="RR59" s="27"/>
      <c r="RS59" s="27"/>
      <c r="RT59" s="27"/>
      <c r="RU59" s="27"/>
      <c r="RV59" s="27"/>
      <c r="RW59" s="27"/>
      <c r="RX59" s="27"/>
      <c r="RY59" s="27"/>
      <c r="RZ59" s="27"/>
      <c r="SA59" s="27"/>
      <c r="SB59" s="27"/>
      <c r="SC59" s="27"/>
      <c r="SD59" s="27"/>
      <c r="SE59" s="27"/>
      <c r="SF59" s="27"/>
      <c r="SG59" s="27"/>
      <c r="SH59" s="27"/>
      <c r="SI59" s="27"/>
      <c r="SJ59" s="27"/>
      <c r="SK59" s="27"/>
      <c r="SL59" s="27"/>
      <c r="SM59" s="27"/>
      <c r="SN59" s="27"/>
      <c r="SO59" s="27"/>
      <c r="SP59" s="27"/>
      <c r="SQ59" s="27"/>
      <c r="SR59" s="27"/>
      <c r="SS59" s="27"/>
      <c r="ST59" s="27"/>
      <c r="SU59" s="27"/>
      <c r="SV59" s="27"/>
      <c r="SW59" s="27"/>
      <c r="SX59" s="27"/>
      <c r="SY59" s="27"/>
      <c r="SZ59" s="27"/>
      <c r="TA59" s="27"/>
      <c r="TB59" s="27"/>
      <c r="TC59" s="27"/>
      <c r="TD59" s="27"/>
      <c r="TE59" s="27"/>
      <c r="TF59" s="27"/>
      <c r="TG59" s="27"/>
      <c r="TH59" s="27"/>
      <c r="TI59" s="27"/>
      <c r="TJ59" s="27"/>
      <c r="TK59" s="27"/>
      <c r="TL59" s="27"/>
      <c r="TM59" s="27"/>
      <c r="TN59" s="27"/>
      <c r="TO59" s="27"/>
      <c r="TP59" s="27"/>
      <c r="TQ59" s="27"/>
      <c r="TR59" s="27"/>
      <c r="TS59" s="27"/>
      <c r="TT59" s="27"/>
      <c r="TU59" s="27"/>
      <c r="TV59" s="27"/>
      <c r="TW59" s="27"/>
      <c r="TX59" s="27"/>
      <c r="TY59" s="27"/>
      <c r="TZ59" s="27"/>
      <c r="UA59" s="27"/>
      <c r="UB59" s="27"/>
      <c r="UC59" s="27"/>
      <c r="UD59" s="27"/>
      <c r="UE59" s="27"/>
      <c r="UF59" s="27"/>
      <c r="UG59" s="27"/>
      <c r="UH59" s="27"/>
      <c r="UI59" s="27"/>
      <c r="UJ59" s="27"/>
      <c r="UK59" s="27"/>
      <c r="UL59" s="27"/>
      <c r="UM59" s="27"/>
      <c r="UN59" s="27"/>
      <c r="UO59" s="27"/>
      <c r="UP59" s="27"/>
      <c r="UQ59" s="27"/>
      <c r="UR59" s="27"/>
      <c r="US59" s="27"/>
      <c r="UT59" s="27"/>
      <c r="UU59" s="27"/>
      <c r="UV59" s="27"/>
      <c r="UW59" s="27"/>
      <c r="UX59" s="27"/>
      <c r="UY59" s="27"/>
      <c r="UZ59" s="27"/>
      <c r="VA59" s="27"/>
      <c r="VB59" s="27"/>
      <c r="VC59" s="27"/>
      <c r="VD59" s="27"/>
      <c r="VE59" s="27"/>
      <c r="VF59" s="27"/>
      <c r="VG59" s="27"/>
      <c r="VH59" s="27"/>
      <c r="VI59" s="27"/>
      <c r="VJ59" s="27"/>
      <c r="VK59" s="27"/>
      <c r="VL59" s="27"/>
      <c r="VM59" s="27"/>
      <c r="VN59" s="27"/>
      <c r="VO59" s="27"/>
      <c r="VP59" s="27"/>
      <c r="VQ59" s="27"/>
      <c r="VR59" s="27"/>
      <c r="VS59" s="27"/>
      <c r="VT59" s="27"/>
      <c r="VU59" s="27"/>
      <c r="VV59" s="27"/>
      <c r="VW59" s="27"/>
      <c r="VX59" s="27"/>
      <c r="VY59" s="27"/>
      <c r="VZ59" s="27"/>
      <c r="WA59" s="27"/>
      <c r="WB59" s="27"/>
      <c r="WC59" s="27"/>
      <c r="WD59" s="27"/>
      <c r="WE59" s="27"/>
      <c r="WF59" s="27"/>
      <c r="WG59" s="27"/>
      <c r="WH59" s="27"/>
      <c r="WI59" s="27"/>
      <c r="WJ59" s="27"/>
      <c r="WK59" s="27"/>
      <c r="WL59" s="27"/>
      <c r="WM59" s="27"/>
      <c r="WN59" s="27"/>
    </row>
    <row r="60" spans="1:612" s="62" customFormat="1" ht="24" customHeight="1" x14ac:dyDescent="0.35">
      <c r="A60" s="186" t="s">
        <v>57</v>
      </c>
      <c r="B60" s="64" t="e">
        <f t="shared" ref="B60:I60" si="15">ROUND(B59/(B27+B28+B29+B30),3)</f>
        <v>#REF!</v>
      </c>
      <c r="C60" s="64" t="e">
        <f t="shared" si="15"/>
        <v>#REF!</v>
      </c>
      <c r="D60" s="64" t="e">
        <f t="shared" si="15"/>
        <v>#REF!</v>
      </c>
      <c r="E60" s="64" t="e">
        <f t="shared" si="15"/>
        <v>#REF!</v>
      </c>
      <c r="F60" s="64" t="e">
        <f t="shared" si="15"/>
        <v>#REF!</v>
      </c>
      <c r="G60" s="64" t="e">
        <f t="shared" si="15"/>
        <v>#REF!</v>
      </c>
      <c r="H60" s="64" t="e">
        <f t="shared" si="15"/>
        <v>#REF!</v>
      </c>
      <c r="I60" s="64" t="e">
        <f t="shared" si="15"/>
        <v>#REF!</v>
      </c>
      <c r="J60" s="159">
        <v>0.90200000000000002</v>
      </c>
      <c r="K60" s="159">
        <v>0.95199999999999996</v>
      </c>
      <c r="L60" s="159">
        <v>0.93799999999999994</v>
      </c>
      <c r="M60" s="159">
        <v>0.93500000000000005</v>
      </c>
      <c r="N60" s="159">
        <v>0.92900000000000005</v>
      </c>
      <c r="O60" s="27"/>
      <c r="P60" s="27"/>
      <c r="Q60" s="27"/>
      <c r="R60" s="27"/>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c r="IW60" s="61"/>
      <c r="IX60" s="61"/>
      <c r="IY60" s="61"/>
      <c r="IZ60" s="61"/>
      <c r="JA60" s="61"/>
      <c r="JB60" s="61"/>
      <c r="JC60" s="61"/>
      <c r="JD60" s="61"/>
      <c r="JE60" s="61"/>
      <c r="JF60" s="61"/>
      <c r="JG60" s="61"/>
      <c r="JH60" s="61"/>
      <c r="JI60" s="61"/>
      <c r="JJ60" s="61"/>
      <c r="JK60" s="61"/>
      <c r="JL60" s="61"/>
      <c r="JM60" s="61"/>
      <c r="JN60" s="61"/>
      <c r="JO60" s="61"/>
      <c r="JP60" s="61"/>
      <c r="JQ60" s="61"/>
      <c r="JR60" s="61"/>
      <c r="JS60" s="61"/>
      <c r="JT60" s="61"/>
      <c r="JU60" s="61"/>
      <c r="JV60" s="61"/>
      <c r="JW60" s="61"/>
      <c r="JX60" s="61"/>
      <c r="JY60" s="61"/>
      <c r="JZ60" s="61"/>
      <c r="KA60" s="61"/>
      <c r="KB60" s="61"/>
      <c r="KC60" s="61"/>
      <c r="KD60" s="61"/>
      <c r="KE60" s="61"/>
      <c r="KF60" s="61"/>
      <c r="KG60" s="61"/>
      <c r="KH60" s="61"/>
      <c r="KI60" s="61"/>
      <c r="KJ60" s="61"/>
      <c r="KK60" s="61"/>
      <c r="KL60" s="61"/>
      <c r="KM60" s="61"/>
      <c r="KN60" s="61"/>
      <c r="KO60" s="61"/>
      <c r="KP60" s="61"/>
      <c r="KQ60" s="61"/>
      <c r="KR60" s="61"/>
      <c r="KS60" s="61"/>
      <c r="KT60" s="61"/>
      <c r="KU60" s="61"/>
      <c r="KV60" s="61"/>
      <c r="KW60" s="61"/>
      <c r="KX60" s="61"/>
      <c r="KY60" s="61"/>
      <c r="KZ60" s="61"/>
      <c r="LA60" s="61"/>
      <c r="LB60" s="61"/>
      <c r="LC60" s="61"/>
      <c r="LD60" s="61"/>
      <c r="LE60" s="61"/>
      <c r="LF60" s="61"/>
      <c r="LG60" s="61"/>
      <c r="LH60" s="61"/>
      <c r="LI60" s="61"/>
      <c r="LJ60" s="61"/>
      <c r="LK60" s="61"/>
      <c r="LL60" s="61"/>
      <c r="LM60" s="61"/>
      <c r="LN60" s="61"/>
      <c r="LO60" s="61"/>
      <c r="LP60" s="61"/>
      <c r="LQ60" s="61"/>
      <c r="LR60" s="61"/>
      <c r="LS60" s="61"/>
      <c r="LT60" s="61"/>
      <c r="LU60" s="61"/>
      <c r="LV60" s="61"/>
      <c r="LW60" s="61"/>
      <c r="LX60" s="61"/>
      <c r="LY60" s="61"/>
      <c r="LZ60" s="61"/>
      <c r="MA60" s="61"/>
      <c r="MB60" s="61"/>
      <c r="MC60" s="61"/>
      <c r="MD60" s="61"/>
      <c r="ME60" s="61"/>
      <c r="MF60" s="61"/>
      <c r="MG60" s="61"/>
      <c r="MH60" s="61"/>
      <c r="MI60" s="61"/>
      <c r="MJ60" s="61"/>
      <c r="MK60" s="61"/>
      <c r="ML60" s="61"/>
      <c r="MM60" s="61"/>
      <c r="MN60" s="61"/>
      <c r="MO60" s="61"/>
      <c r="MP60" s="61"/>
      <c r="MQ60" s="61"/>
      <c r="MR60" s="61"/>
      <c r="MS60" s="61"/>
      <c r="MT60" s="61"/>
      <c r="MU60" s="61"/>
      <c r="MV60" s="61"/>
      <c r="MW60" s="61"/>
      <c r="MX60" s="61"/>
      <c r="MY60" s="61"/>
      <c r="MZ60" s="61"/>
      <c r="NA60" s="61"/>
      <c r="NB60" s="61"/>
      <c r="NC60" s="61"/>
      <c r="ND60" s="61"/>
      <c r="NE60" s="61"/>
      <c r="NF60" s="61"/>
      <c r="NG60" s="61"/>
      <c r="NH60" s="61"/>
      <c r="NI60" s="61"/>
      <c r="NJ60" s="61"/>
      <c r="NK60" s="61"/>
      <c r="NL60" s="61"/>
      <c r="NM60" s="61"/>
      <c r="NN60" s="61"/>
      <c r="NO60" s="61"/>
      <c r="NP60" s="61"/>
      <c r="NQ60" s="61"/>
      <c r="NR60" s="61"/>
      <c r="NS60" s="61"/>
      <c r="NT60" s="61"/>
      <c r="NU60" s="61"/>
      <c r="NV60" s="61"/>
      <c r="NW60" s="61"/>
      <c r="NX60" s="61"/>
      <c r="NY60" s="61"/>
      <c r="NZ60" s="61"/>
      <c r="OA60" s="61"/>
      <c r="OB60" s="61"/>
      <c r="OC60" s="61"/>
      <c r="OD60" s="61"/>
      <c r="OE60" s="61"/>
      <c r="OF60" s="61"/>
      <c r="OG60" s="61"/>
      <c r="OH60" s="61"/>
      <c r="OI60" s="61"/>
      <c r="OJ60" s="61"/>
      <c r="OK60" s="61"/>
      <c r="OL60" s="61"/>
      <c r="OM60" s="61"/>
      <c r="ON60" s="61"/>
      <c r="OO60" s="61"/>
      <c r="OP60" s="61"/>
      <c r="OQ60" s="61"/>
      <c r="OR60" s="61"/>
      <c r="OS60" s="61"/>
      <c r="OT60" s="61"/>
      <c r="OU60" s="61"/>
      <c r="OV60" s="61"/>
      <c r="OW60" s="61"/>
      <c r="OX60" s="61"/>
      <c r="OY60" s="61"/>
      <c r="OZ60" s="61"/>
      <c r="PA60" s="61"/>
      <c r="PB60" s="61"/>
      <c r="PC60" s="61"/>
      <c r="PD60" s="61"/>
      <c r="PE60" s="61"/>
      <c r="PF60" s="61"/>
      <c r="PG60" s="61"/>
      <c r="PH60" s="61"/>
      <c r="PI60" s="61"/>
      <c r="PJ60" s="61"/>
      <c r="PK60" s="61"/>
      <c r="PL60" s="61"/>
      <c r="PM60" s="61"/>
      <c r="PN60" s="61"/>
      <c r="PO60" s="61"/>
      <c r="PP60" s="61"/>
      <c r="PQ60" s="61"/>
      <c r="PR60" s="61"/>
      <c r="PS60" s="61"/>
      <c r="PT60" s="61"/>
      <c r="PU60" s="61"/>
      <c r="PV60" s="61"/>
      <c r="PW60" s="61"/>
      <c r="PX60" s="61"/>
      <c r="PY60" s="61"/>
      <c r="PZ60" s="61"/>
      <c r="QA60" s="61"/>
      <c r="QB60" s="61"/>
      <c r="QC60" s="61"/>
      <c r="QD60" s="61"/>
      <c r="QE60" s="61"/>
      <c r="QF60" s="61"/>
      <c r="QG60" s="61"/>
      <c r="QH60" s="61"/>
      <c r="QI60" s="61"/>
      <c r="QJ60" s="61"/>
      <c r="QK60" s="61"/>
      <c r="QL60" s="61"/>
      <c r="QM60" s="61"/>
      <c r="QN60" s="61"/>
      <c r="QO60" s="61"/>
      <c r="QP60" s="61"/>
      <c r="QQ60" s="61"/>
      <c r="QR60" s="61"/>
      <c r="QS60" s="61"/>
      <c r="QT60" s="61"/>
      <c r="QU60" s="61"/>
      <c r="QV60" s="61"/>
      <c r="QW60" s="61"/>
      <c r="QX60" s="61"/>
      <c r="QY60" s="61"/>
      <c r="QZ60" s="61"/>
      <c r="RA60" s="61"/>
      <c r="RB60" s="61"/>
      <c r="RC60" s="61"/>
      <c r="RD60" s="61"/>
      <c r="RE60" s="61"/>
      <c r="RF60" s="61"/>
      <c r="RG60" s="61"/>
      <c r="RH60" s="61"/>
      <c r="RI60" s="61"/>
      <c r="RJ60" s="61"/>
      <c r="RK60" s="61"/>
      <c r="RL60" s="61"/>
      <c r="RM60" s="61"/>
      <c r="RN60" s="61"/>
      <c r="RO60" s="61"/>
      <c r="RP60" s="61"/>
      <c r="RQ60" s="61"/>
      <c r="RR60" s="61"/>
      <c r="RS60" s="61"/>
      <c r="RT60" s="61"/>
      <c r="RU60" s="61"/>
      <c r="RV60" s="61"/>
      <c r="RW60" s="61"/>
      <c r="RX60" s="61"/>
      <c r="RY60" s="61"/>
      <c r="RZ60" s="61"/>
      <c r="SA60" s="61"/>
      <c r="SB60" s="61"/>
      <c r="SC60" s="61"/>
      <c r="SD60" s="61"/>
      <c r="SE60" s="61"/>
      <c r="SF60" s="61"/>
      <c r="SG60" s="61"/>
      <c r="SH60" s="61"/>
      <c r="SI60" s="61"/>
      <c r="SJ60" s="61"/>
      <c r="SK60" s="61"/>
      <c r="SL60" s="61"/>
      <c r="SM60" s="61"/>
      <c r="SN60" s="61"/>
      <c r="SO60" s="61"/>
      <c r="SP60" s="61"/>
      <c r="SQ60" s="61"/>
      <c r="SR60" s="61"/>
      <c r="SS60" s="61"/>
      <c r="ST60" s="61"/>
      <c r="SU60" s="61"/>
      <c r="SV60" s="61"/>
      <c r="SW60" s="61"/>
      <c r="SX60" s="61"/>
      <c r="SY60" s="61"/>
      <c r="SZ60" s="61"/>
      <c r="TA60" s="61"/>
      <c r="TB60" s="61"/>
      <c r="TC60" s="61"/>
      <c r="TD60" s="61"/>
      <c r="TE60" s="61"/>
      <c r="TF60" s="61"/>
      <c r="TG60" s="61"/>
      <c r="TH60" s="61"/>
      <c r="TI60" s="61"/>
      <c r="TJ60" s="61"/>
      <c r="TK60" s="61"/>
      <c r="TL60" s="61"/>
      <c r="TM60" s="61"/>
      <c r="TN60" s="61"/>
      <c r="TO60" s="61"/>
      <c r="TP60" s="61"/>
      <c r="TQ60" s="61"/>
      <c r="TR60" s="61"/>
      <c r="TS60" s="61"/>
      <c r="TT60" s="61"/>
      <c r="TU60" s="61"/>
      <c r="TV60" s="61"/>
      <c r="TW60" s="61"/>
      <c r="TX60" s="61"/>
      <c r="TY60" s="61"/>
      <c r="TZ60" s="61"/>
      <c r="UA60" s="61"/>
      <c r="UB60" s="61"/>
      <c r="UC60" s="61"/>
      <c r="UD60" s="61"/>
      <c r="UE60" s="61"/>
      <c r="UF60" s="61"/>
      <c r="UG60" s="61"/>
      <c r="UH60" s="61"/>
      <c r="UI60" s="61"/>
      <c r="UJ60" s="61"/>
      <c r="UK60" s="61"/>
      <c r="UL60" s="61"/>
      <c r="UM60" s="61"/>
      <c r="UN60" s="61"/>
      <c r="UO60" s="61"/>
      <c r="UP60" s="61"/>
      <c r="UQ60" s="61"/>
      <c r="UR60" s="61"/>
      <c r="US60" s="61"/>
      <c r="UT60" s="61"/>
      <c r="UU60" s="61"/>
      <c r="UV60" s="61"/>
      <c r="UW60" s="61"/>
      <c r="UX60" s="61"/>
      <c r="UY60" s="61"/>
      <c r="UZ60" s="61"/>
      <c r="VA60" s="61"/>
      <c r="VB60" s="61"/>
      <c r="VC60" s="61"/>
      <c r="VD60" s="61"/>
      <c r="VE60" s="61"/>
      <c r="VF60" s="61"/>
      <c r="VG60" s="61"/>
      <c r="VH60" s="61"/>
      <c r="VI60" s="61"/>
      <c r="VJ60" s="61"/>
      <c r="VK60" s="61"/>
      <c r="VL60" s="61"/>
      <c r="VM60" s="61"/>
      <c r="VN60" s="61"/>
      <c r="VO60" s="61"/>
      <c r="VP60" s="61"/>
      <c r="VQ60" s="61"/>
      <c r="VR60" s="61"/>
      <c r="VS60" s="61"/>
      <c r="VT60" s="61"/>
      <c r="VU60" s="61"/>
      <c r="VV60" s="61"/>
      <c r="VW60" s="61"/>
      <c r="VX60" s="61"/>
      <c r="VY60" s="61"/>
      <c r="VZ60" s="61"/>
      <c r="WA60" s="61"/>
      <c r="WB60" s="61"/>
      <c r="WC60" s="61"/>
      <c r="WD60" s="61"/>
      <c r="WE60" s="61"/>
      <c r="WF60" s="61"/>
      <c r="WG60" s="61"/>
      <c r="WH60" s="61"/>
      <c r="WI60" s="61"/>
      <c r="WJ60" s="61"/>
      <c r="WK60" s="61"/>
      <c r="WL60" s="61"/>
      <c r="WM60" s="61"/>
      <c r="WN60" s="61"/>
    </row>
    <row r="61" spans="1:612" s="62" customFormat="1" ht="16.5" customHeight="1" x14ac:dyDescent="0.35">
      <c r="A61" s="188"/>
      <c r="B61" s="71"/>
      <c r="C61" s="71"/>
      <c r="D61" s="71"/>
      <c r="E61" s="71"/>
      <c r="F61" s="71"/>
      <c r="G61" s="71"/>
      <c r="H61" s="71"/>
      <c r="I61" s="71"/>
      <c r="J61" s="160"/>
      <c r="K61" s="160"/>
      <c r="L61" s="160"/>
      <c r="M61" s="160"/>
      <c r="N61" s="160"/>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c r="IW61" s="61"/>
      <c r="IX61" s="61"/>
      <c r="IY61" s="61"/>
      <c r="IZ61" s="61"/>
      <c r="JA61" s="61"/>
      <c r="JB61" s="61"/>
      <c r="JC61" s="61"/>
      <c r="JD61" s="61"/>
      <c r="JE61" s="61"/>
      <c r="JF61" s="61"/>
      <c r="JG61" s="61"/>
      <c r="JH61" s="61"/>
      <c r="JI61" s="61"/>
      <c r="JJ61" s="61"/>
      <c r="JK61" s="61"/>
      <c r="JL61" s="61"/>
      <c r="JM61" s="61"/>
      <c r="JN61" s="61"/>
      <c r="JO61" s="61"/>
      <c r="JP61" s="61"/>
      <c r="JQ61" s="61"/>
      <c r="JR61" s="61"/>
      <c r="JS61" s="61"/>
      <c r="JT61" s="61"/>
      <c r="JU61" s="61"/>
      <c r="JV61" s="61"/>
      <c r="JW61" s="61"/>
      <c r="JX61" s="61"/>
      <c r="JY61" s="61"/>
      <c r="JZ61" s="61"/>
      <c r="KA61" s="61"/>
      <c r="KB61" s="61"/>
      <c r="KC61" s="61"/>
      <c r="KD61" s="61"/>
      <c r="KE61" s="61"/>
      <c r="KF61" s="61"/>
      <c r="KG61" s="61"/>
      <c r="KH61" s="61"/>
      <c r="KI61" s="61"/>
      <c r="KJ61" s="61"/>
      <c r="KK61" s="61"/>
      <c r="KL61" s="61"/>
      <c r="KM61" s="61"/>
      <c r="KN61" s="61"/>
      <c r="KO61" s="61"/>
      <c r="KP61" s="61"/>
      <c r="KQ61" s="61"/>
      <c r="KR61" s="61"/>
      <c r="KS61" s="61"/>
      <c r="KT61" s="61"/>
      <c r="KU61" s="61"/>
      <c r="KV61" s="61"/>
      <c r="KW61" s="61"/>
      <c r="KX61" s="61"/>
      <c r="KY61" s="61"/>
      <c r="KZ61" s="61"/>
      <c r="LA61" s="61"/>
      <c r="LB61" s="61"/>
      <c r="LC61" s="61"/>
      <c r="LD61" s="61"/>
      <c r="LE61" s="61"/>
      <c r="LF61" s="61"/>
      <c r="LG61" s="61"/>
      <c r="LH61" s="61"/>
      <c r="LI61" s="61"/>
      <c r="LJ61" s="61"/>
      <c r="LK61" s="61"/>
      <c r="LL61" s="61"/>
      <c r="LM61" s="61"/>
      <c r="LN61" s="61"/>
      <c r="LO61" s="61"/>
      <c r="LP61" s="61"/>
      <c r="LQ61" s="61"/>
      <c r="LR61" s="61"/>
      <c r="LS61" s="61"/>
      <c r="LT61" s="61"/>
      <c r="LU61" s="61"/>
      <c r="LV61" s="61"/>
      <c r="LW61" s="61"/>
      <c r="LX61" s="61"/>
      <c r="LY61" s="61"/>
      <c r="LZ61" s="61"/>
      <c r="MA61" s="61"/>
      <c r="MB61" s="61"/>
      <c r="MC61" s="61"/>
      <c r="MD61" s="61"/>
      <c r="ME61" s="61"/>
      <c r="MF61" s="61"/>
      <c r="MG61" s="61"/>
      <c r="MH61" s="61"/>
      <c r="MI61" s="61"/>
      <c r="MJ61" s="61"/>
      <c r="MK61" s="61"/>
      <c r="ML61" s="61"/>
      <c r="MM61" s="61"/>
      <c r="MN61" s="61"/>
      <c r="MO61" s="61"/>
      <c r="MP61" s="61"/>
      <c r="MQ61" s="61"/>
      <c r="MR61" s="61"/>
      <c r="MS61" s="61"/>
      <c r="MT61" s="61"/>
      <c r="MU61" s="61"/>
      <c r="MV61" s="61"/>
      <c r="MW61" s="61"/>
      <c r="MX61" s="61"/>
      <c r="MY61" s="61"/>
      <c r="MZ61" s="61"/>
      <c r="NA61" s="61"/>
      <c r="NB61" s="61"/>
      <c r="NC61" s="61"/>
      <c r="ND61" s="61"/>
      <c r="NE61" s="61"/>
      <c r="NF61" s="61"/>
      <c r="NG61" s="61"/>
      <c r="NH61" s="61"/>
      <c r="NI61" s="61"/>
      <c r="NJ61" s="61"/>
      <c r="NK61" s="61"/>
      <c r="NL61" s="61"/>
      <c r="NM61" s="61"/>
      <c r="NN61" s="61"/>
      <c r="NO61" s="61"/>
      <c r="NP61" s="61"/>
      <c r="NQ61" s="61"/>
      <c r="NR61" s="61"/>
      <c r="NS61" s="61"/>
      <c r="NT61" s="61"/>
      <c r="NU61" s="61"/>
      <c r="NV61" s="61"/>
      <c r="NW61" s="61"/>
      <c r="NX61" s="61"/>
      <c r="NY61" s="61"/>
      <c r="NZ61" s="61"/>
      <c r="OA61" s="61"/>
      <c r="OB61" s="61"/>
      <c r="OC61" s="61"/>
      <c r="OD61" s="61"/>
      <c r="OE61" s="61"/>
      <c r="OF61" s="61"/>
      <c r="OG61" s="61"/>
      <c r="OH61" s="61"/>
      <c r="OI61" s="61"/>
      <c r="OJ61" s="61"/>
      <c r="OK61" s="61"/>
      <c r="OL61" s="61"/>
      <c r="OM61" s="61"/>
      <c r="ON61" s="61"/>
      <c r="OO61" s="61"/>
      <c r="OP61" s="61"/>
      <c r="OQ61" s="61"/>
      <c r="OR61" s="61"/>
      <c r="OS61" s="61"/>
      <c r="OT61" s="61"/>
      <c r="OU61" s="61"/>
      <c r="OV61" s="61"/>
      <c r="OW61" s="61"/>
      <c r="OX61" s="61"/>
      <c r="OY61" s="61"/>
      <c r="OZ61" s="61"/>
      <c r="PA61" s="61"/>
      <c r="PB61" s="61"/>
      <c r="PC61" s="61"/>
      <c r="PD61" s="61"/>
      <c r="PE61" s="61"/>
      <c r="PF61" s="61"/>
      <c r="PG61" s="61"/>
      <c r="PH61" s="61"/>
      <c r="PI61" s="61"/>
      <c r="PJ61" s="61"/>
      <c r="PK61" s="61"/>
      <c r="PL61" s="61"/>
      <c r="PM61" s="61"/>
      <c r="PN61" s="61"/>
      <c r="PO61" s="61"/>
      <c r="PP61" s="61"/>
      <c r="PQ61" s="61"/>
      <c r="PR61" s="61"/>
      <c r="PS61" s="61"/>
      <c r="PT61" s="61"/>
      <c r="PU61" s="61"/>
      <c r="PV61" s="61"/>
      <c r="PW61" s="61"/>
      <c r="PX61" s="61"/>
      <c r="PY61" s="61"/>
      <c r="PZ61" s="61"/>
      <c r="QA61" s="61"/>
      <c r="QB61" s="61"/>
      <c r="QC61" s="61"/>
      <c r="QD61" s="61"/>
      <c r="QE61" s="61"/>
      <c r="QF61" s="61"/>
      <c r="QG61" s="61"/>
      <c r="QH61" s="61"/>
      <c r="QI61" s="61"/>
      <c r="QJ61" s="61"/>
      <c r="QK61" s="61"/>
      <c r="QL61" s="61"/>
      <c r="QM61" s="61"/>
      <c r="QN61" s="61"/>
      <c r="QO61" s="61"/>
      <c r="QP61" s="61"/>
      <c r="QQ61" s="61"/>
      <c r="QR61" s="61"/>
      <c r="QS61" s="61"/>
      <c r="QT61" s="61"/>
      <c r="QU61" s="61"/>
      <c r="QV61" s="61"/>
      <c r="QW61" s="61"/>
      <c r="QX61" s="61"/>
      <c r="QY61" s="61"/>
      <c r="QZ61" s="61"/>
      <c r="RA61" s="61"/>
      <c r="RB61" s="61"/>
      <c r="RC61" s="61"/>
      <c r="RD61" s="61"/>
      <c r="RE61" s="61"/>
      <c r="RF61" s="61"/>
      <c r="RG61" s="61"/>
      <c r="RH61" s="61"/>
      <c r="RI61" s="61"/>
      <c r="RJ61" s="61"/>
      <c r="RK61" s="61"/>
      <c r="RL61" s="61"/>
      <c r="RM61" s="61"/>
      <c r="RN61" s="61"/>
      <c r="RO61" s="61"/>
      <c r="RP61" s="61"/>
      <c r="RQ61" s="61"/>
      <c r="RR61" s="61"/>
      <c r="RS61" s="61"/>
      <c r="RT61" s="61"/>
      <c r="RU61" s="61"/>
      <c r="RV61" s="61"/>
      <c r="RW61" s="61"/>
      <c r="RX61" s="61"/>
      <c r="RY61" s="61"/>
      <c r="RZ61" s="61"/>
      <c r="SA61" s="61"/>
      <c r="SB61" s="61"/>
      <c r="SC61" s="61"/>
      <c r="SD61" s="61"/>
      <c r="SE61" s="61"/>
      <c r="SF61" s="61"/>
      <c r="SG61" s="61"/>
      <c r="SH61" s="61"/>
      <c r="SI61" s="61"/>
      <c r="SJ61" s="61"/>
      <c r="SK61" s="61"/>
      <c r="SL61" s="61"/>
      <c r="SM61" s="61"/>
      <c r="SN61" s="61"/>
      <c r="SO61" s="61"/>
      <c r="SP61" s="61"/>
      <c r="SQ61" s="61"/>
      <c r="SR61" s="61"/>
      <c r="SS61" s="61"/>
      <c r="ST61" s="61"/>
      <c r="SU61" s="61"/>
      <c r="SV61" s="61"/>
      <c r="SW61" s="61"/>
      <c r="SX61" s="61"/>
      <c r="SY61" s="61"/>
      <c r="SZ61" s="61"/>
      <c r="TA61" s="61"/>
      <c r="TB61" s="61"/>
      <c r="TC61" s="61"/>
      <c r="TD61" s="61"/>
      <c r="TE61" s="61"/>
      <c r="TF61" s="61"/>
      <c r="TG61" s="61"/>
      <c r="TH61" s="61"/>
      <c r="TI61" s="61"/>
      <c r="TJ61" s="61"/>
      <c r="TK61" s="61"/>
      <c r="TL61" s="61"/>
      <c r="TM61" s="61"/>
      <c r="TN61" s="61"/>
      <c r="TO61" s="61"/>
      <c r="TP61" s="61"/>
      <c r="TQ61" s="61"/>
      <c r="TR61" s="61"/>
      <c r="TS61" s="61"/>
      <c r="TT61" s="61"/>
      <c r="TU61" s="61"/>
      <c r="TV61" s="61"/>
      <c r="TW61" s="61"/>
      <c r="TX61" s="61"/>
      <c r="TY61" s="61"/>
      <c r="TZ61" s="61"/>
      <c r="UA61" s="61"/>
      <c r="UB61" s="61"/>
      <c r="UC61" s="61"/>
      <c r="UD61" s="61"/>
      <c r="UE61" s="61"/>
      <c r="UF61" s="61"/>
      <c r="UG61" s="61"/>
      <c r="UH61" s="61"/>
      <c r="UI61" s="61"/>
      <c r="UJ61" s="61"/>
      <c r="UK61" s="61"/>
      <c r="UL61" s="61"/>
      <c r="UM61" s="61"/>
      <c r="UN61" s="61"/>
      <c r="UO61" s="61"/>
      <c r="UP61" s="61"/>
      <c r="UQ61" s="61"/>
      <c r="UR61" s="61"/>
      <c r="US61" s="61"/>
      <c r="UT61" s="61"/>
      <c r="UU61" s="61"/>
      <c r="UV61" s="61"/>
      <c r="UW61" s="61"/>
      <c r="UX61" s="61"/>
      <c r="UY61" s="61"/>
      <c r="UZ61" s="61"/>
      <c r="VA61" s="61"/>
      <c r="VB61" s="61"/>
      <c r="VC61" s="61"/>
      <c r="VD61" s="61"/>
      <c r="VE61" s="61"/>
      <c r="VF61" s="61"/>
      <c r="VG61" s="61"/>
      <c r="VH61" s="61"/>
      <c r="VI61" s="61"/>
      <c r="VJ61" s="61"/>
      <c r="VK61" s="61"/>
      <c r="VL61" s="61"/>
      <c r="VM61" s="61"/>
      <c r="VN61" s="61"/>
      <c r="VO61" s="61"/>
      <c r="VP61" s="61"/>
      <c r="VQ61" s="61"/>
      <c r="VR61" s="61"/>
      <c r="VS61" s="61"/>
      <c r="VT61" s="61"/>
      <c r="VU61" s="61"/>
      <c r="VV61" s="61"/>
      <c r="VW61" s="61"/>
      <c r="VX61" s="61"/>
      <c r="VY61" s="61"/>
      <c r="VZ61" s="61"/>
      <c r="WA61" s="61"/>
      <c r="WB61" s="61"/>
      <c r="WC61" s="61"/>
      <c r="WD61" s="61"/>
      <c r="WE61" s="61"/>
      <c r="WF61" s="61"/>
      <c r="WG61" s="61"/>
      <c r="WH61" s="61"/>
      <c r="WI61" s="61"/>
      <c r="WJ61" s="61"/>
      <c r="WK61" s="61"/>
      <c r="WL61" s="61"/>
      <c r="WM61" s="61"/>
      <c r="WN61" s="61"/>
    </row>
    <row r="62" spans="1:612" s="62" customFormat="1" ht="24" customHeight="1" x14ac:dyDescent="0.4">
      <c r="A62" s="195" t="s">
        <v>159</v>
      </c>
      <c r="B62" s="23"/>
      <c r="C62" s="23"/>
      <c r="D62" s="23"/>
      <c r="E62" s="23"/>
      <c r="F62" s="23"/>
      <c r="G62" s="23"/>
      <c r="H62" s="23"/>
      <c r="I62" s="23"/>
      <c r="J62" s="243">
        <v>295</v>
      </c>
      <c r="K62" s="243">
        <v>321</v>
      </c>
      <c r="L62" s="243">
        <v>292</v>
      </c>
      <c r="M62" s="243">
        <v>278</v>
      </c>
      <c r="N62" s="243">
        <v>242</v>
      </c>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c r="IW62" s="61"/>
      <c r="IX62" s="61"/>
      <c r="IY62" s="61"/>
      <c r="IZ62" s="61"/>
      <c r="JA62" s="61"/>
      <c r="JB62" s="61"/>
      <c r="JC62" s="61"/>
      <c r="JD62" s="61"/>
      <c r="JE62" s="61"/>
      <c r="JF62" s="61"/>
      <c r="JG62" s="61"/>
      <c r="JH62" s="61"/>
      <c r="JI62" s="61"/>
      <c r="JJ62" s="61"/>
      <c r="JK62" s="61"/>
      <c r="JL62" s="61"/>
      <c r="JM62" s="61"/>
      <c r="JN62" s="61"/>
      <c r="JO62" s="61"/>
      <c r="JP62" s="61"/>
      <c r="JQ62" s="61"/>
      <c r="JR62" s="61"/>
      <c r="JS62" s="61"/>
      <c r="JT62" s="61"/>
      <c r="JU62" s="61"/>
      <c r="JV62" s="61"/>
      <c r="JW62" s="61"/>
      <c r="JX62" s="61"/>
      <c r="JY62" s="61"/>
      <c r="JZ62" s="61"/>
      <c r="KA62" s="61"/>
      <c r="KB62" s="61"/>
      <c r="KC62" s="61"/>
      <c r="KD62" s="61"/>
      <c r="KE62" s="61"/>
      <c r="KF62" s="61"/>
      <c r="KG62" s="61"/>
      <c r="KH62" s="61"/>
      <c r="KI62" s="61"/>
      <c r="KJ62" s="61"/>
      <c r="KK62" s="61"/>
      <c r="KL62" s="61"/>
      <c r="KM62" s="61"/>
      <c r="KN62" s="61"/>
      <c r="KO62" s="61"/>
      <c r="KP62" s="61"/>
      <c r="KQ62" s="61"/>
      <c r="KR62" s="61"/>
      <c r="KS62" s="61"/>
      <c r="KT62" s="61"/>
      <c r="KU62" s="61"/>
      <c r="KV62" s="61"/>
      <c r="KW62" s="61"/>
      <c r="KX62" s="61"/>
      <c r="KY62" s="61"/>
      <c r="KZ62" s="61"/>
      <c r="LA62" s="61"/>
      <c r="LB62" s="61"/>
      <c r="LC62" s="61"/>
      <c r="LD62" s="61"/>
      <c r="LE62" s="61"/>
      <c r="LF62" s="61"/>
      <c r="LG62" s="61"/>
      <c r="LH62" s="61"/>
      <c r="LI62" s="61"/>
      <c r="LJ62" s="61"/>
      <c r="LK62" s="61"/>
      <c r="LL62" s="61"/>
      <c r="LM62" s="61"/>
      <c r="LN62" s="61"/>
      <c r="LO62" s="61"/>
      <c r="LP62" s="61"/>
      <c r="LQ62" s="61"/>
      <c r="LR62" s="61"/>
      <c r="LS62" s="61"/>
      <c r="LT62" s="61"/>
      <c r="LU62" s="61"/>
      <c r="LV62" s="61"/>
      <c r="LW62" s="61"/>
      <c r="LX62" s="61"/>
      <c r="LY62" s="61"/>
      <c r="LZ62" s="61"/>
      <c r="MA62" s="61"/>
      <c r="MB62" s="61"/>
      <c r="MC62" s="61"/>
      <c r="MD62" s="61"/>
      <c r="ME62" s="61"/>
      <c r="MF62" s="61"/>
      <c r="MG62" s="61"/>
      <c r="MH62" s="61"/>
      <c r="MI62" s="61"/>
      <c r="MJ62" s="61"/>
      <c r="MK62" s="61"/>
      <c r="ML62" s="61"/>
      <c r="MM62" s="61"/>
      <c r="MN62" s="61"/>
      <c r="MO62" s="61"/>
      <c r="MP62" s="61"/>
      <c r="MQ62" s="61"/>
      <c r="MR62" s="61"/>
      <c r="MS62" s="61"/>
      <c r="MT62" s="61"/>
      <c r="MU62" s="61"/>
      <c r="MV62" s="61"/>
      <c r="MW62" s="61"/>
      <c r="MX62" s="61"/>
      <c r="MY62" s="61"/>
      <c r="MZ62" s="61"/>
      <c r="NA62" s="61"/>
      <c r="NB62" s="61"/>
      <c r="NC62" s="61"/>
      <c r="ND62" s="61"/>
      <c r="NE62" s="61"/>
      <c r="NF62" s="61"/>
      <c r="NG62" s="61"/>
      <c r="NH62" s="61"/>
      <c r="NI62" s="61"/>
      <c r="NJ62" s="61"/>
      <c r="NK62" s="61"/>
      <c r="NL62" s="61"/>
      <c r="NM62" s="61"/>
      <c r="NN62" s="61"/>
      <c r="NO62" s="61"/>
      <c r="NP62" s="61"/>
      <c r="NQ62" s="61"/>
      <c r="NR62" s="61"/>
      <c r="NS62" s="61"/>
      <c r="NT62" s="61"/>
      <c r="NU62" s="61"/>
      <c r="NV62" s="61"/>
      <c r="NW62" s="61"/>
      <c r="NX62" s="61"/>
      <c r="NY62" s="61"/>
      <c r="NZ62" s="61"/>
      <c r="OA62" s="61"/>
      <c r="OB62" s="61"/>
      <c r="OC62" s="61"/>
      <c r="OD62" s="61"/>
      <c r="OE62" s="61"/>
      <c r="OF62" s="61"/>
      <c r="OG62" s="61"/>
      <c r="OH62" s="61"/>
      <c r="OI62" s="61"/>
      <c r="OJ62" s="61"/>
      <c r="OK62" s="61"/>
      <c r="OL62" s="61"/>
      <c r="OM62" s="61"/>
      <c r="ON62" s="61"/>
      <c r="OO62" s="61"/>
      <c r="OP62" s="61"/>
      <c r="OQ62" s="61"/>
      <c r="OR62" s="61"/>
      <c r="OS62" s="61"/>
      <c r="OT62" s="61"/>
      <c r="OU62" s="61"/>
      <c r="OV62" s="61"/>
      <c r="OW62" s="61"/>
      <c r="OX62" s="61"/>
      <c r="OY62" s="61"/>
      <c r="OZ62" s="61"/>
      <c r="PA62" s="61"/>
      <c r="PB62" s="61"/>
      <c r="PC62" s="61"/>
      <c r="PD62" s="61"/>
      <c r="PE62" s="61"/>
      <c r="PF62" s="61"/>
      <c r="PG62" s="61"/>
      <c r="PH62" s="61"/>
      <c r="PI62" s="61"/>
      <c r="PJ62" s="61"/>
      <c r="PK62" s="61"/>
      <c r="PL62" s="61"/>
      <c r="PM62" s="61"/>
      <c r="PN62" s="61"/>
      <c r="PO62" s="61"/>
      <c r="PP62" s="61"/>
      <c r="PQ62" s="61"/>
      <c r="PR62" s="61"/>
      <c r="PS62" s="61"/>
      <c r="PT62" s="61"/>
      <c r="PU62" s="61"/>
      <c r="PV62" s="61"/>
      <c r="PW62" s="61"/>
      <c r="PX62" s="61"/>
      <c r="PY62" s="61"/>
      <c r="PZ62" s="61"/>
      <c r="QA62" s="61"/>
      <c r="QB62" s="61"/>
      <c r="QC62" s="61"/>
      <c r="QD62" s="61"/>
      <c r="QE62" s="61"/>
      <c r="QF62" s="61"/>
      <c r="QG62" s="61"/>
      <c r="QH62" s="61"/>
      <c r="QI62" s="61"/>
      <c r="QJ62" s="61"/>
      <c r="QK62" s="61"/>
      <c r="QL62" s="61"/>
      <c r="QM62" s="61"/>
      <c r="QN62" s="61"/>
      <c r="QO62" s="61"/>
      <c r="QP62" s="61"/>
      <c r="QQ62" s="61"/>
      <c r="QR62" s="61"/>
      <c r="QS62" s="61"/>
      <c r="QT62" s="61"/>
      <c r="QU62" s="61"/>
      <c r="QV62" s="61"/>
      <c r="QW62" s="61"/>
      <c r="QX62" s="61"/>
      <c r="QY62" s="61"/>
      <c r="QZ62" s="61"/>
      <c r="RA62" s="61"/>
      <c r="RB62" s="61"/>
      <c r="RC62" s="61"/>
      <c r="RD62" s="61"/>
      <c r="RE62" s="61"/>
      <c r="RF62" s="61"/>
      <c r="RG62" s="61"/>
      <c r="RH62" s="61"/>
      <c r="RI62" s="61"/>
      <c r="RJ62" s="61"/>
      <c r="RK62" s="61"/>
      <c r="RL62" s="61"/>
      <c r="RM62" s="61"/>
      <c r="RN62" s="61"/>
      <c r="RO62" s="61"/>
      <c r="RP62" s="61"/>
      <c r="RQ62" s="61"/>
      <c r="RR62" s="61"/>
      <c r="RS62" s="61"/>
      <c r="RT62" s="61"/>
      <c r="RU62" s="61"/>
      <c r="RV62" s="61"/>
      <c r="RW62" s="61"/>
      <c r="RX62" s="61"/>
      <c r="RY62" s="61"/>
      <c r="RZ62" s="61"/>
      <c r="SA62" s="61"/>
      <c r="SB62" s="61"/>
      <c r="SC62" s="61"/>
      <c r="SD62" s="61"/>
      <c r="SE62" s="61"/>
      <c r="SF62" s="61"/>
      <c r="SG62" s="61"/>
      <c r="SH62" s="61"/>
      <c r="SI62" s="61"/>
      <c r="SJ62" s="61"/>
      <c r="SK62" s="61"/>
      <c r="SL62" s="61"/>
      <c r="SM62" s="61"/>
      <c r="SN62" s="61"/>
      <c r="SO62" s="61"/>
      <c r="SP62" s="61"/>
      <c r="SQ62" s="61"/>
      <c r="SR62" s="61"/>
      <c r="SS62" s="61"/>
      <c r="ST62" s="61"/>
      <c r="SU62" s="61"/>
      <c r="SV62" s="61"/>
      <c r="SW62" s="61"/>
      <c r="SX62" s="61"/>
      <c r="SY62" s="61"/>
      <c r="SZ62" s="61"/>
      <c r="TA62" s="61"/>
      <c r="TB62" s="61"/>
      <c r="TC62" s="61"/>
      <c r="TD62" s="61"/>
      <c r="TE62" s="61"/>
      <c r="TF62" s="61"/>
      <c r="TG62" s="61"/>
      <c r="TH62" s="61"/>
      <c r="TI62" s="61"/>
      <c r="TJ62" s="61"/>
      <c r="TK62" s="61"/>
      <c r="TL62" s="61"/>
      <c r="TM62" s="61"/>
      <c r="TN62" s="61"/>
      <c r="TO62" s="61"/>
      <c r="TP62" s="61"/>
      <c r="TQ62" s="61"/>
      <c r="TR62" s="61"/>
      <c r="TS62" s="61"/>
      <c r="TT62" s="61"/>
      <c r="TU62" s="61"/>
      <c r="TV62" s="61"/>
      <c r="TW62" s="61"/>
      <c r="TX62" s="61"/>
      <c r="TY62" s="61"/>
      <c r="TZ62" s="61"/>
      <c r="UA62" s="61"/>
      <c r="UB62" s="61"/>
      <c r="UC62" s="61"/>
      <c r="UD62" s="61"/>
      <c r="UE62" s="61"/>
      <c r="UF62" s="61"/>
      <c r="UG62" s="61"/>
      <c r="UH62" s="61"/>
      <c r="UI62" s="61"/>
      <c r="UJ62" s="61"/>
      <c r="UK62" s="61"/>
      <c r="UL62" s="61"/>
      <c r="UM62" s="61"/>
      <c r="UN62" s="61"/>
      <c r="UO62" s="61"/>
      <c r="UP62" s="61"/>
      <c r="UQ62" s="61"/>
      <c r="UR62" s="61"/>
      <c r="US62" s="61"/>
      <c r="UT62" s="61"/>
      <c r="UU62" s="61"/>
      <c r="UV62" s="61"/>
      <c r="UW62" s="61"/>
      <c r="UX62" s="61"/>
      <c r="UY62" s="61"/>
      <c r="UZ62" s="61"/>
      <c r="VA62" s="61"/>
      <c r="VB62" s="61"/>
      <c r="VC62" s="61"/>
      <c r="VD62" s="61"/>
      <c r="VE62" s="61"/>
      <c r="VF62" s="61"/>
      <c r="VG62" s="61"/>
      <c r="VH62" s="61"/>
      <c r="VI62" s="61"/>
      <c r="VJ62" s="61"/>
      <c r="VK62" s="61"/>
      <c r="VL62" s="61"/>
      <c r="VM62" s="61"/>
      <c r="VN62" s="61"/>
      <c r="VO62" s="61"/>
      <c r="VP62" s="61"/>
      <c r="VQ62" s="61"/>
      <c r="VR62" s="61"/>
      <c r="VS62" s="61"/>
      <c r="VT62" s="61"/>
      <c r="VU62" s="61"/>
      <c r="VV62" s="61"/>
      <c r="VW62" s="61"/>
      <c r="VX62" s="61"/>
      <c r="VY62" s="61"/>
      <c r="VZ62" s="61"/>
      <c r="WA62" s="61"/>
      <c r="WB62" s="61"/>
      <c r="WC62" s="61"/>
      <c r="WD62" s="61"/>
      <c r="WE62" s="61"/>
      <c r="WF62" s="61"/>
      <c r="WG62" s="61"/>
      <c r="WH62" s="61"/>
      <c r="WI62" s="61"/>
      <c r="WJ62" s="61"/>
      <c r="WK62" s="61"/>
      <c r="WL62" s="61"/>
      <c r="WM62" s="61"/>
      <c r="WN62" s="61"/>
    </row>
    <row r="63" spans="1:612" s="62" customFormat="1" ht="22.5" customHeight="1" x14ac:dyDescent="0.35">
      <c r="A63" s="195" t="s">
        <v>160</v>
      </c>
      <c r="B63" s="23"/>
      <c r="C63" s="23"/>
      <c r="D63" s="23"/>
      <c r="E63" s="23"/>
      <c r="F63" s="23"/>
      <c r="G63" s="23"/>
      <c r="H63" s="23"/>
      <c r="I63" s="23"/>
      <c r="J63" s="157">
        <v>0.25600000000000001</v>
      </c>
      <c r="K63" s="157">
        <v>0.28699999999999998</v>
      </c>
      <c r="L63" s="157">
        <v>0.24399999999999999</v>
      </c>
      <c r="M63" s="157">
        <v>0.23200000000000001</v>
      </c>
      <c r="N63" s="157">
        <v>0.2</v>
      </c>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c r="IW63" s="61"/>
      <c r="IX63" s="61"/>
      <c r="IY63" s="61"/>
      <c r="IZ63" s="61"/>
      <c r="JA63" s="61"/>
      <c r="JB63" s="61"/>
      <c r="JC63" s="61"/>
      <c r="JD63" s="61"/>
      <c r="JE63" s="61"/>
      <c r="JF63" s="61"/>
      <c r="JG63" s="61"/>
      <c r="JH63" s="61"/>
      <c r="JI63" s="61"/>
      <c r="JJ63" s="61"/>
      <c r="JK63" s="61"/>
      <c r="JL63" s="61"/>
      <c r="JM63" s="61"/>
      <c r="JN63" s="61"/>
      <c r="JO63" s="61"/>
      <c r="JP63" s="61"/>
      <c r="JQ63" s="61"/>
      <c r="JR63" s="61"/>
      <c r="JS63" s="61"/>
      <c r="JT63" s="61"/>
      <c r="JU63" s="61"/>
      <c r="JV63" s="61"/>
      <c r="JW63" s="61"/>
      <c r="JX63" s="61"/>
      <c r="JY63" s="61"/>
      <c r="JZ63" s="61"/>
      <c r="KA63" s="61"/>
      <c r="KB63" s="61"/>
      <c r="KC63" s="61"/>
      <c r="KD63" s="61"/>
      <c r="KE63" s="61"/>
      <c r="KF63" s="61"/>
      <c r="KG63" s="61"/>
      <c r="KH63" s="61"/>
      <c r="KI63" s="61"/>
      <c r="KJ63" s="61"/>
      <c r="KK63" s="61"/>
      <c r="KL63" s="61"/>
      <c r="KM63" s="61"/>
      <c r="KN63" s="61"/>
      <c r="KO63" s="61"/>
      <c r="KP63" s="61"/>
      <c r="KQ63" s="61"/>
      <c r="KR63" s="61"/>
      <c r="KS63" s="61"/>
      <c r="KT63" s="61"/>
      <c r="KU63" s="61"/>
      <c r="KV63" s="61"/>
      <c r="KW63" s="61"/>
      <c r="KX63" s="61"/>
      <c r="KY63" s="61"/>
      <c r="KZ63" s="61"/>
      <c r="LA63" s="61"/>
      <c r="LB63" s="61"/>
      <c r="LC63" s="61"/>
      <c r="LD63" s="61"/>
      <c r="LE63" s="61"/>
      <c r="LF63" s="61"/>
      <c r="LG63" s="61"/>
      <c r="LH63" s="61"/>
      <c r="LI63" s="61"/>
      <c r="LJ63" s="61"/>
      <c r="LK63" s="61"/>
      <c r="LL63" s="61"/>
      <c r="LM63" s="61"/>
      <c r="LN63" s="61"/>
      <c r="LO63" s="61"/>
      <c r="LP63" s="61"/>
      <c r="LQ63" s="61"/>
      <c r="LR63" s="61"/>
      <c r="LS63" s="61"/>
      <c r="LT63" s="61"/>
      <c r="LU63" s="61"/>
      <c r="LV63" s="61"/>
      <c r="LW63" s="61"/>
      <c r="LX63" s="61"/>
      <c r="LY63" s="61"/>
      <c r="LZ63" s="61"/>
      <c r="MA63" s="61"/>
      <c r="MB63" s="61"/>
      <c r="MC63" s="61"/>
      <c r="MD63" s="61"/>
      <c r="ME63" s="61"/>
      <c r="MF63" s="61"/>
      <c r="MG63" s="61"/>
      <c r="MH63" s="61"/>
      <c r="MI63" s="61"/>
      <c r="MJ63" s="61"/>
      <c r="MK63" s="61"/>
      <c r="ML63" s="61"/>
      <c r="MM63" s="61"/>
      <c r="MN63" s="61"/>
      <c r="MO63" s="61"/>
      <c r="MP63" s="61"/>
      <c r="MQ63" s="61"/>
      <c r="MR63" s="61"/>
      <c r="MS63" s="61"/>
      <c r="MT63" s="61"/>
      <c r="MU63" s="61"/>
      <c r="MV63" s="61"/>
      <c r="MW63" s="61"/>
      <c r="MX63" s="61"/>
      <c r="MY63" s="61"/>
      <c r="MZ63" s="61"/>
      <c r="NA63" s="61"/>
      <c r="NB63" s="61"/>
      <c r="NC63" s="61"/>
      <c r="ND63" s="61"/>
      <c r="NE63" s="61"/>
      <c r="NF63" s="61"/>
      <c r="NG63" s="61"/>
      <c r="NH63" s="61"/>
      <c r="NI63" s="61"/>
      <c r="NJ63" s="61"/>
      <c r="NK63" s="61"/>
      <c r="NL63" s="61"/>
      <c r="NM63" s="61"/>
      <c r="NN63" s="61"/>
      <c r="NO63" s="61"/>
      <c r="NP63" s="61"/>
      <c r="NQ63" s="61"/>
      <c r="NR63" s="61"/>
      <c r="NS63" s="61"/>
      <c r="NT63" s="61"/>
      <c r="NU63" s="61"/>
      <c r="NV63" s="61"/>
      <c r="NW63" s="61"/>
      <c r="NX63" s="61"/>
      <c r="NY63" s="61"/>
      <c r="NZ63" s="61"/>
      <c r="OA63" s="61"/>
      <c r="OB63" s="61"/>
      <c r="OC63" s="61"/>
      <c r="OD63" s="61"/>
      <c r="OE63" s="61"/>
      <c r="OF63" s="61"/>
      <c r="OG63" s="61"/>
      <c r="OH63" s="61"/>
      <c r="OI63" s="61"/>
      <c r="OJ63" s="61"/>
      <c r="OK63" s="61"/>
      <c r="OL63" s="61"/>
      <c r="OM63" s="61"/>
      <c r="ON63" s="61"/>
      <c r="OO63" s="61"/>
      <c r="OP63" s="61"/>
      <c r="OQ63" s="61"/>
      <c r="OR63" s="61"/>
      <c r="OS63" s="61"/>
      <c r="OT63" s="61"/>
      <c r="OU63" s="61"/>
      <c r="OV63" s="61"/>
      <c r="OW63" s="61"/>
      <c r="OX63" s="61"/>
      <c r="OY63" s="61"/>
      <c r="OZ63" s="61"/>
      <c r="PA63" s="61"/>
      <c r="PB63" s="61"/>
      <c r="PC63" s="61"/>
      <c r="PD63" s="61"/>
      <c r="PE63" s="61"/>
      <c r="PF63" s="61"/>
      <c r="PG63" s="61"/>
      <c r="PH63" s="61"/>
      <c r="PI63" s="61"/>
      <c r="PJ63" s="61"/>
      <c r="PK63" s="61"/>
      <c r="PL63" s="61"/>
      <c r="PM63" s="61"/>
      <c r="PN63" s="61"/>
      <c r="PO63" s="61"/>
      <c r="PP63" s="61"/>
      <c r="PQ63" s="61"/>
      <c r="PR63" s="61"/>
      <c r="PS63" s="61"/>
      <c r="PT63" s="61"/>
      <c r="PU63" s="61"/>
      <c r="PV63" s="61"/>
      <c r="PW63" s="61"/>
      <c r="PX63" s="61"/>
      <c r="PY63" s="61"/>
      <c r="PZ63" s="61"/>
      <c r="QA63" s="61"/>
      <c r="QB63" s="61"/>
      <c r="QC63" s="61"/>
      <c r="QD63" s="61"/>
      <c r="QE63" s="61"/>
      <c r="QF63" s="61"/>
      <c r="QG63" s="61"/>
      <c r="QH63" s="61"/>
      <c r="QI63" s="61"/>
      <c r="QJ63" s="61"/>
      <c r="QK63" s="61"/>
      <c r="QL63" s="61"/>
      <c r="QM63" s="61"/>
      <c r="QN63" s="61"/>
      <c r="QO63" s="61"/>
      <c r="QP63" s="61"/>
      <c r="QQ63" s="61"/>
      <c r="QR63" s="61"/>
      <c r="QS63" s="61"/>
      <c r="QT63" s="61"/>
      <c r="QU63" s="61"/>
      <c r="QV63" s="61"/>
      <c r="QW63" s="61"/>
      <c r="QX63" s="61"/>
      <c r="QY63" s="61"/>
      <c r="QZ63" s="61"/>
      <c r="RA63" s="61"/>
      <c r="RB63" s="61"/>
      <c r="RC63" s="61"/>
      <c r="RD63" s="61"/>
      <c r="RE63" s="61"/>
      <c r="RF63" s="61"/>
      <c r="RG63" s="61"/>
      <c r="RH63" s="61"/>
      <c r="RI63" s="61"/>
      <c r="RJ63" s="61"/>
      <c r="RK63" s="61"/>
      <c r="RL63" s="61"/>
      <c r="RM63" s="61"/>
      <c r="RN63" s="61"/>
      <c r="RO63" s="61"/>
      <c r="RP63" s="61"/>
      <c r="RQ63" s="61"/>
      <c r="RR63" s="61"/>
      <c r="RS63" s="61"/>
      <c r="RT63" s="61"/>
      <c r="RU63" s="61"/>
      <c r="RV63" s="61"/>
      <c r="RW63" s="61"/>
      <c r="RX63" s="61"/>
      <c r="RY63" s="61"/>
      <c r="RZ63" s="61"/>
      <c r="SA63" s="61"/>
      <c r="SB63" s="61"/>
      <c r="SC63" s="61"/>
      <c r="SD63" s="61"/>
      <c r="SE63" s="61"/>
      <c r="SF63" s="61"/>
      <c r="SG63" s="61"/>
      <c r="SH63" s="61"/>
      <c r="SI63" s="61"/>
      <c r="SJ63" s="61"/>
      <c r="SK63" s="61"/>
      <c r="SL63" s="61"/>
      <c r="SM63" s="61"/>
      <c r="SN63" s="61"/>
      <c r="SO63" s="61"/>
      <c r="SP63" s="61"/>
      <c r="SQ63" s="61"/>
      <c r="SR63" s="61"/>
      <c r="SS63" s="61"/>
      <c r="ST63" s="61"/>
      <c r="SU63" s="61"/>
      <c r="SV63" s="61"/>
      <c r="SW63" s="61"/>
      <c r="SX63" s="61"/>
      <c r="SY63" s="61"/>
      <c r="SZ63" s="61"/>
      <c r="TA63" s="61"/>
      <c r="TB63" s="61"/>
      <c r="TC63" s="61"/>
      <c r="TD63" s="61"/>
      <c r="TE63" s="61"/>
      <c r="TF63" s="61"/>
      <c r="TG63" s="61"/>
      <c r="TH63" s="61"/>
      <c r="TI63" s="61"/>
      <c r="TJ63" s="61"/>
      <c r="TK63" s="61"/>
      <c r="TL63" s="61"/>
      <c r="TM63" s="61"/>
      <c r="TN63" s="61"/>
      <c r="TO63" s="61"/>
      <c r="TP63" s="61"/>
      <c r="TQ63" s="61"/>
      <c r="TR63" s="61"/>
      <c r="TS63" s="61"/>
      <c r="TT63" s="61"/>
      <c r="TU63" s="61"/>
      <c r="TV63" s="61"/>
      <c r="TW63" s="61"/>
      <c r="TX63" s="61"/>
      <c r="TY63" s="61"/>
      <c r="TZ63" s="61"/>
      <c r="UA63" s="61"/>
      <c r="UB63" s="61"/>
      <c r="UC63" s="61"/>
      <c r="UD63" s="61"/>
      <c r="UE63" s="61"/>
      <c r="UF63" s="61"/>
      <c r="UG63" s="61"/>
      <c r="UH63" s="61"/>
      <c r="UI63" s="61"/>
      <c r="UJ63" s="61"/>
      <c r="UK63" s="61"/>
      <c r="UL63" s="61"/>
      <c r="UM63" s="61"/>
      <c r="UN63" s="61"/>
      <c r="UO63" s="61"/>
      <c r="UP63" s="61"/>
      <c r="UQ63" s="61"/>
      <c r="UR63" s="61"/>
      <c r="US63" s="61"/>
      <c r="UT63" s="61"/>
      <c r="UU63" s="61"/>
      <c r="UV63" s="61"/>
      <c r="UW63" s="61"/>
      <c r="UX63" s="61"/>
      <c r="UY63" s="61"/>
      <c r="UZ63" s="61"/>
      <c r="VA63" s="61"/>
      <c r="VB63" s="61"/>
      <c r="VC63" s="61"/>
      <c r="VD63" s="61"/>
      <c r="VE63" s="61"/>
      <c r="VF63" s="61"/>
      <c r="VG63" s="61"/>
      <c r="VH63" s="61"/>
      <c r="VI63" s="61"/>
      <c r="VJ63" s="61"/>
      <c r="VK63" s="61"/>
      <c r="VL63" s="61"/>
      <c r="VM63" s="61"/>
      <c r="VN63" s="61"/>
      <c r="VO63" s="61"/>
      <c r="VP63" s="61"/>
      <c r="VQ63" s="61"/>
      <c r="VR63" s="61"/>
      <c r="VS63" s="61"/>
      <c r="VT63" s="61"/>
      <c r="VU63" s="61"/>
      <c r="VV63" s="61"/>
      <c r="VW63" s="61"/>
      <c r="VX63" s="61"/>
      <c r="VY63" s="61"/>
      <c r="VZ63" s="61"/>
      <c r="WA63" s="61"/>
      <c r="WB63" s="61"/>
      <c r="WC63" s="61"/>
      <c r="WD63" s="61"/>
      <c r="WE63" s="61"/>
      <c r="WF63" s="61"/>
      <c r="WG63" s="61"/>
      <c r="WH63" s="61"/>
      <c r="WI63" s="61"/>
      <c r="WJ63" s="61"/>
      <c r="WK63" s="61"/>
      <c r="WL63" s="61"/>
      <c r="WM63" s="61"/>
      <c r="WN63" s="61"/>
    </row>
    <row r="64" spans="1:612" s="62" customFormat="1" ht="16.5" customHeight="1" x14ac:dyDescent="0.35">
      <c r="A64" s="188"/>
      <c r="B64" s="71"/>
      <c r="C64" s="71"/>
      <c r="D64" s="71"/>
      <c r="E64" s="71"/>
      <c r="F64" s="71"/>
      <c r="G64" s="71"/>
      <c r="H64" s="71"/>
      <c r="I64" s="71"/>
      <c r="J64" s="160"/>
      <c r="K64" s="160"/>
      <c r="L64" s="160"/>
      <c r="M64" s="160"/>
      <c r="N64" s="160"/>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c r="IW64" s="61"/>
      <c r="IX64" s="61"/>
      <c r="IY64" s="61"/>
      <c r="IZ64" s="61"/>
      <c r="JA64" s="61"/>
      <c r="JB64" s="61"/>
      <c r="JC64" s="61"/>
      <c r="JD64" s="61"/>
      <c r="JE64" s="61"/>
      <c r="JF64" s="61"/>
      <c r="JG64" s="61"/>
      <c r="JH64" s="61"/>
      <c r="JI64" s="61"/>
      <c r="JJ64" s="61"/>
      <c r="JK64" s="61"/>
      <c r="JL64" s="61"/>
      <c r="JM64" s="61"/>
      <c r="JN64" s="61"/>
      <c r="JO64" s="61"/>
      <c r="JP64" s="61"/>
      <c r="JQ64" s="61"/>
      <c r="JR64" s="61"/>
      <c r="JS64" s="61"/>
      <c r="JT64" s="61"/>
      <c r="JU64" s="61"/>
      <c r="JV64" s="61"/>
      <c r="JW64" s="61"/>
      <c r="JX64" s="61"/>
      <c r="JY64" s="61"/>
      <c r="JZ64" s="61"/>
      <c r="KA64" s="61"/>
      <c r="KB64" s="61"/>
      <c r="KC64" s="61"/>
      <c r="KD64" s="61"/>
      <c r="KE64" s="61"/>
      <c r="KF64" s="61"/>
      <c r="KG64" s="61"/>
      <c r="KH64" s="61"/>
      <c r="KI64" s="61"/>
      <c r="KJ64" s="61"/>
      <c r="KK64" s="61"/>
      <c r="KL64" s="61"/>
      <c r="KM64" s="61"/>
      <c r="KN64" s="61"/>
      <c r="KO64" s="61"/>
      <c r="KP64" s="61"/>
      <c r="KQ64" s="61"/>
      <c r="KR64" s="61"/>
      <c r="KS64" s="61"/>
      <c r="KT64" s="61"/>
      <c r="KU64" s="61"/>
      <c r="KV64" s="61"/>
      <c r="KW64" s="61"/>
      <c r="KX64" s="61"/>
      <c r="KY64" s="61"/>
      <c r="KZ64" s="61"/>
      <c r="LA64" s="61"/>
      <c r="LB64" s="61"/>
      <c r="LC64" s="61"/>
      <c r="LD64" s="61"/>
      <c r="LE64" s="61"/>
      <c r="LF64" s="61"/>
      <c r="LG64" s="61"/>
      <c r="LH64" s="61"/>
      <c r="LI64" s="61"/>
      <c r="LJ64" s="61"/>
      <c r="LK64" s="61"/>
      <c r="LL64" s="61"/>
      <c r="LM64" s="61"/>
      <c r="LN64" s="61"/>
      <c r="LO64" s="61"/>
      <c r="LP64" s="61"/>
      <c r="LQ64" s="61"/>
      <c r="LR64" s="61"/>
      <c r="LS64" s="61"/>
      <c r="LT64" s="61"/>
      <c r="LU64" s="61"/>
      <c r="LV64" s="61"/>
      <c r="LW64" s="61"/>
      <c r="LX64" s="61"/>
      <c r="LY64" s="61"/>
      <c r="LZ64" s="61"/>
      <c r="MA64" s="61"/>
      <c r="MB64" s="61"/>
      <c r="MC64" s="61"/>
      <c r="MD64" s="61"/>
      <c r="ME64" s="61"/>
      <c r="MF64" s="61"/>
      <c r="MG64" s="61"/>
      <c r="MH64" s="61"/>
      <c r="MI64" s="61"/>
      <c r="MJ64" s="61"/>
      <c r="MK64" s="61"/>
      <c r="ML64" s="61"/>
      <c r="MM64" s="61"/>
      <c r="MN64" s="61"/>
      <c r="MO64" s="61"/>
      <c r="MP64" s="61"/>
      <c r="MQ64" s="61"/>
      <c r="MR64" s="61"/>
      <c r="MS64" s="61"/>
      <c r="MT64" s="61"/>
      <c r="MU64" s="61"/>
      <c r="MV64" s="61"/>
      <c r="MW64" s="61"/>
      <c r="MX64" s="61"/>
      <c r="MY64" s="61"/>
      <c r="MZ64" s="61"/>
      <c r="NA64" s="61"/>
      <c r="NB64" s="61"/>
      <c r="NC64" s="61"/>
      <c r="ND64" s="61"/>
      <c r="NE64" s="61"/>
      <c r="NF64" s="61"/>
      <c r="NG64" s="61"/>
      <c r="NH64" s="61"/>
      <c r="NI64" s="61"/>
      <c r="NJ64" s="61"/>
      <c r="NK64" s="61"/>
      <c r="NL64" s="61"/>
      <c r="NM64" s="61"/>
      <c r="NN64" s="61"/>
      <c r="NO64" s="61"/>
      <c r="NP64" s="61"/>
      <c r="NQ64" s="61"/>
      <c r="NR64" s="61"/>
      <c r="NS64" s="61"/>
      <c r="NT64" s="61"/>
      <c r="NU64" s="61"/>
      <c r="NV64" s="61"/>
      <c r="NW64" s="61"/>
      <c r="NX64" s="61"/>
      <c r="NY64" s="61"/>
      <c r="NZ64" s="61"/>
      <c r="OA64" s="61"/>
      <c r="OB64" s="61"/>
      <c r="OC64" s="61"/>
      <c r="OD64" s="61"/>
      <c r="OE64" s="61"/>
      <c r="OF64" s="61"/>
      <c r="OG64" s="61"/>
      <c r="OH64" s="61"/>
      <c r="OI64" s="61"/>
      <c r="OJ64" s="61"/>
      <c r="OK64" s="61"/>
      <c r="OL64" s="61"/>
      <c r="OM64" s="61"/>
      <c r="ON64" s="61"/>
      <c r="OO64" s="61"/>
      <c r="OP64" s="61"/>
      <c r="OQ64" s="61"/>
      <c r="OR64" s="61"/>
      <c r="OS64" s="61"/>
      <c r="OT64" s="61"/>
      <c r="OU64" s="61"/>
      <c r="OV64" s="61"/>
      <c r="OW64" s="61"/>
      <c r="OX64" s="61"/>
      <c r="OY64" s="61"/>
      <c r="OZ64" s="61"/>
      <c r="PA64" s="61"/>
      <c r="PB64" s="61"/>
      <c r="PC64" s="61"/>
      <c r="PD64" s="61"/>
      <c r="PE64" s="61"/>
      <c r="PF64" s="61"/>
      <c r="PG64" s="61"/>
      <c r="PH64" s="61"/>
      <c r="PI64" s="61"/>
      <c r="PJ64" s="61"/>
      <c r="PK64" s="61"/>
      <c r="PL64" s="61"/>
      <c r="PM64" s="61"/>
      <c r="PN64" s="61"/>
      <c r="PO64" s="61"/>
      <c r="PP64" s="61"/>
      <c r="PQ64" s="61"/>
      <c r="PR64" s="61"/>
      <c r="PS64" s="61"/>
      <c r="PT64" s="61"/>
      <c r="PU64" s="61"/>
      <c r="PV64" s="61"/>
      <c r="PW64" s="61"/>
      <c r="PX64" s="61"/>
      <c r="PY64" s="61"/>
      <c r="PZ64" s="61"/>
      <c r="QA64" s="61"/>
      <c r="QB64" s="61"/>
      <c r="QC64" s="61"/>
      <c r="QD64" s="61"/>
      <c r="QE64" s="61"/>
      <c r="QF64" s="61"/>
      <c r="QG64" s="61"/>
      <c r="QH64" s="61"/>
      <c r="QI64" s="61"/>
      <c r="QJ64" s="61"/>
      <c r="QK64" s="61"/>
      <c r="QL64" s="61"/>
      <c r="QM64" s="61"/>
      <c r="QN64" s="61"/>
      <c r="QO64" s="61"/>
      <c r="QP64" s="61"/>
      <c r="QQ64" s="61"/>
      <c r="QR64" s="61"/>
      <c r="QS64" s="61"/>
      <c r="QT64" s="61"/>
      <c r="QU64" s="61"/>
      <c r="QV64" s="61"/>
      <c r="QW64" s="61"/>
      <c r="QX64" s="61"/>
      <c r="QY64" s="61"/>
      <c r="QZ64" s="61"/>
      <c r="RA64" s="61"/>
      <c r="RB64" s="61"/>
      <c r="RC64" s="61"/>
      <c r="RD64" s="61"/>
      <c r="RE64" s="61"/>
      <c r="RF64" s="61"/>
      <c r="RG64" s="61"/>
      <c r="RH64" s="61"/>
      <c r="RI64" s="61"/>
      <c r="RJ64" s="61"/>
      <c r="RK64" s="61"/>
      <c r="RL64" s="61"/>
      <c r="RM64" s="61"/>
      <c r="RN64" s="61"/>
      <c r="RO64" s="61"/>
      <c r="RP64" s="61"/>
      <c r="RQ64" s="61"/>
      <c r="RR64" s="61"/>
      <c r="RS64" s="61"/>
      <c r="RT64" s="61"/>
      <c r="RU64" s="61"/>
      <c r="RV64" s="61"/>
      <c r="RW64" s="61"/>
      <c r="RX64" s="61"/>
      <c r="RY64" s="61"/>
      <c r="RZ64" s="61"/>
      <c r="SA64" s="61"/>
      <c r="SB64" s="61"/>
      <c r="SC64" s="61"/>
      <c r="SD64" s="61"/>
      <c r="SE64" s="61"/>
      <c r="SF64" s="61"/>
      <c r="SG64" s="61"/>
      <c r="SH64" s="61"/>
      <c r="SI64" s="61"/>
      <c r="SJ64" s="61"/>
      <c r="SK64" s="61"/>
      <c r="SL64" s="61"/>
      <c r="SM64" s="61"/>
      <c r="SN64" s="61"/>
      <c r="SO64" s="61"/>
      <c r="SP64" s="61"/>
      <c r="SQ64" s="61"/>
      <c r="SR64" s="61"/>
      <c r="SS64" s="61"/>
      <c r="ST64" s="61"/>
      <c r="SU64" s="61"/>
      <c r="SV64" s="61"/>
      <c r="SW64" s="61"/>
      <c r="SX64" s="61"/>
      <c r="SY64" s="61"/>
      <c r="SZ64" s="61"/>
      <c r="TA64" s="61"/>
      <c r="TB64" s="61"/>
      <c r="TC64" s="61"/>
      <c r="TD64" s="61"/>
      <c r="TE64" s="61"/>
      <c r="TF64" s="61"/>
      <c r="TG64" s="61"/>
      <c r="TH64" s="61"/>
      <c r="TI64" s="61"/>
      <c r="TJ64" s="61"/>
      <c r="TK64" s="61"/>
      <c r="TL64" s="61"/>
      <c r="TM64" s="61"/>
      <c r="TN64" s="61"/>
      <c r="TO64" s="61"/>
      <c r="TP64" s="61"/>
      <c r="TQ64" s="61"/>
      <c r="TR64" s="61"/>
      <c r="TS64" s="61"/>
      <c r="TT64" s="61"/>
      <c r="TU64" s="61"/>
      <c r="TV64" s="61"/>
      <c r="TW64" s="61"/>
      <c r="TX64" s="61"/>
      <c r="TY64" s="61"/>
      <c r="TZ64" s="61"/>
      <c r="UA64" s="61"/>
      <c r="UB64" s="61"/>
      <c r="UC64" s="61"/>
      <c r="UD64" s="61"/>
      <c r="UE64" s="61"/>
      <c r="UF64" s="61"/>
      <c r="UG64" s="61"/>
      <c r="UH64" s="61"/>
      <c r="UI64" s="61"/>
      <c r="UJ64" s="61"/>
      <c r="UK64" s="61"/>
      <c r="UL64" s="61"/>
      <c r="UM64" s="61"/>
      <c r="UN64" s="61"/>
      <c r="UO64" s="61"/>
      <c r="UP64" s="61"/>
      <c r="UQ64" s="61"/>
      <c r="UR64" s="61"/>
      <c r="US64" s="61"/>
      <c r="UT64" s="61"/>
      <c r="UU64" s="61"/>
      <c r="UV64" s="61"/>
      <c r="UW64" s="61"/>
      <c r="UX64" s="61"/>
      <c r="UY64" s="61"/>
      <c r="UZ64" s="61"/>
      <c r="VA64" s="61"/>
      <c r="VB64" s="61"/>
      <c r="VC64" s="61"/>
      <c r="VD64" s="61"/>
      <c r="VE64" s="61"/>
      <c r="VF64" s="61"/>
      <c r="VG64" s="61"/>
      <c r="VH64" s="61"/>
      <c r="VI64" s="61"/>
      <c r="VJ64" s="61"/>
      <c r="VK64" s="61"/>
      <c r="VL64" s="61"/>
      <c r="VM64" s="61"/>
      <c r="VN64" s="61"/>
      <c r="VO64" s="61"/>
      <c r="VP64" s="61"/>
      <c r="VQ64" s="61"/>
      <c r="VR64" s="61"/>
      <c r="VS64" s="61"/>
      <c r="VT64" s="61"/>
      <c r="VU64" s="61"/>
      <c r="VV64" s="61"/>
      <c r="VW64" s="61"/>
      <c r="VX64" s="61"/>
      <c r="VY64" s="61"/>
      <c r="VZ64" s="61"/>
      <c r="WA64" s="61"/>
      <c r="WB64" s="61"/>
      <c r="WC64" s="61"/>
      <c r="WD64" s="61"/>
      <c r="WE64" s="61"/>
      <c r="WF64" s="61"/>
      <c r="WG64" s="61"/>
      <c r="WH64" s="61"/>
      <c r="WI64" s="61"/>
      <c r="WJ64" s="61"/>
      <c r="WK64" s="61"/>
      <c r="WL64" s="61"/>
      <c r="WM64" s="61"/>
      <c r="WN64" s="61"/>
    </row>
    <row r="65" spans="1:612" s="62" customFormat="1" ht="24" customHeight="1" x14ac:dyDescent="0.35">
      <c r="A65" s="177" t="s">
        <v>121</v>
      </c>
      <c r="J65" s="216"/>
      <c r="K65" s="214"/>
      <c r="L65" s="216"/>
      <c r="M65" s="215"/>
      <c r="N65" s="216"/>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c r="IW65" s="61"/>
      <c r="IX65" s="61"/>
      <c r="IY65" s="61"/>
      <c r="IZ65" s="61"/>
      <c r="JA65" s="61"/>
      <c r="JB65" s="61"/>
      <c r="JC65" s="61"/>
      <c r="JD65" s="61"/>
      <c r="JE65" s="61"/>
      <c r="JF65" s="61"/>
      <c r="JG65" s="61"/>
      <c r="JH65" s="61"/>
      <c r="JI65" s="61"/>
      <c r="JJ65" s="61"/>
      <c r="JK65" s="61"/>
      <c r="JL65" s="61"/>
      <c r="JM65" s="61"/>
      <c r="JN65" s="61"/>
      <c r="JO65" s="61"/>
      <c r="JP65" s="61"/>
      <c r="JQ65" s="61"/>
      <c r="JR65" s="61"/>
      <c r="JS65" s="61"/>
      <c r="JT65" s="61"/>
      <c r="JU65" s="61"/>
      <c r="JV65" s="61"/>
      <c r="JW65" s="61"/>
      <c r="JX65" s="61"/>
      <c r="JY65" s="61"/>
      <c r="JZ65" s="61"/>
      <c r="KA65" s="61"/>
      <c r="KB65" s="61"/>
      <c r="KC65" s="61"/>
      <c r="KD65" s="61"/>
      <c r="KE65" s="61"/>
      <c r="KF65" s="61"/>
      <c r="KG65" s="61"/>
      <c r="KH65" s="61"/>
      <c r="KI65" s="61"/>
      <c r="KJ65" s="61"/>
      <c r="KK65" s="61"/>
      <c r="KL65" s="61"/>
      <c r="KM65" s="61"/>
      <c r="KN65" s="61"/>
      <c r="KO65" s="61"/>
      <c r="KP65" s="61"/>
      <c r="KQ65" s="61"/>
      <c r="KR65" s="61"/>
      <c r="KS65" s="61"/>
      <c r="KT65" s="61"/>
      <c r="KU65" s="61"/>
      <c r="KV65" s="61"/>
      <c r="KW65" s="61"/>
      <c r="KX65" s="61"/>
      <c r="KY65" s="61"/>
      <c r="KZ65" s="61"/>
      <c r="LA65" s="61"/>
      <c r="LB65" s="61"/>
      <c r="LC65" s="61"/>
      <c r="LD65" s="61"/>
      <c r="LE65" s="61"/>
      <c r="LF65" s="61"/>
      <c r="LG65" s="61"/>
      <c r="LH65" s="61"/>
      <c r="LI65" s="61"/>
      <c r="LJ65" s="61"/>
      <c r="LK65" s="61"/>
      <c r="LL65" s="61"/>
      <c r="LM65" s="61"/>
      <c r="LN65" s="61"/>
      <c r="LO65" s="61"/>
      <c r="LP65" s="61"/>
      <c r="LQ65" s="61"/>
      <c r="LR65" s="61"/>
      <c r="LS65" s="61"/>
      <c r="LT65" s="61"/>
      <c r="LU65" s="61"/>
      <c r="LV65" s="61"/>
      <c r="LW65" s="61"/>
      <c r="LX65" s="61"/>
      <c r="LY65" s="61"/>
      <c r="LZ65" s="61"/>
      <c r="MA65" s="61"/>
      <c r="MB65" s="61"/>
      <c r="MC65" s="61"/>
      <c r="MD65" s="61"/>
      <c r="ME65" s="61"/>
      <c r="MF65" s="61"/>
      <c r="MG65" s="61"/>
      <c r="MH65" s="61"/>
      <c r="MI65" s="61"/>
      <c r="MJ65" s="61"/>
      <c r="MK65" s="61"/>
      <c r="ML65" s="61"/>
      <c r="MM65" s="61"/>
      <c r="MN65" s="61"/>
      <c r="MO65" s="61"/>
      <c r="MP65" s="61"/>
      <c r="MQ65" s="61"/>
      <c r="MR65" s="61"/>
      <c r="MS65" s="61"/>
      <c r="MT65" s="61"/>
      <c r="MU65" s="61"/>
      <c r="MV65" s="61"/>
      <c r="MW65" s="61"/>
      <c r="MX65" s="61"/>
      <c r="MY65" s="61"/>
      <c r="MZ65" s="61"/>
      <c r="NA65" s="61"/>
      <c r="NB65" s="61"/>
      <c r="NC65" s="61"/>
      <c r="ND65" s="61"/>
      <c r="NE65" s="61"/>
      <c r="NF65" s="61"/>
      <c r="NG65" s="61"/>
      <c r="NH65" s="61"/>
      <c r="NI65" s="61"/>
      <c r="NJ65" s="61"/>
      <c r="NK65" s="61"/>
      <c r="NL65" s="61"/>
      <c r="NM65" s="61"/>
      <c r="NN65" s="61"/>
      <c r="NO65" s="61"/>
      <c r="NP65" s="61"/>
      <c r="NQ65" s="61"/>
      <c r="NR65" s="61"/>
      <c r="NS65" s="61"/>
      <c r="NT65" s="61"/>
      <c r="NU65" s="61"/>
      <c r="NV65" s="61"/>
      <c r="NW65" s="61"/>
      <c r="NX65" s="61"/>
      <c r="NY65" s="61"/>
      <c r="NZ65" s="61"/>
      <c r="OA65" s="61"/>
      <c r="OB65" s="61"/>
      <c r="OC65" s="61"/>
      <c r="OD65" s="61"/>
      <c r="OE65" s="61"/>
      <c r="OF65" s="61"/>
      <c r="OG65" s="61"/>
      <c r="OH65" s="61"/>
      <c r="OI65" s="61"/>
      <c r="OJ65" s="61"/>
      <c r="OK65" s="61"/>
      <c r="OL65" s="61"/>
      <c r="OM65" s="61"/>
      <c r="ON65" s="61"/>
      <c r="OO65" s="61"/>
      <c r="OP65" s="61"/>
      <c r="OQ65" s="61"/>
      <c r="OR65" s="61"/>
      <c r="OS65" s="61"/>
      <c r="OT65" s="61"/>
      <c r="OU65" s="61"/>
      <c r="OV65" s="61"/>
      <c r="OW65" s="61"/>
      <c r="OX65" s="61"/>
      <c r="OY65" s="61"/>
      <c r="OZ65" s="61"/>
      <c r="PA65" s="61"/>
      <c r="PB65" s="61"/>
      <c r="PC65" s="61"/>
      <c r="PD65" s="61"/>
      <c r="PE65" s="61"/>
      <c r="PF65" s="61"/>
      <c r="PG65" s="61"/>
      <c r="PH65" s="61"/>
      <c r="PI65" s="61"/>
      <c r="PJ65" s="61"/>
      <c r="PK65" s="61"/>
      <c r="PL65" s="61"/>
      <c r="PM65" s="61"/>
      <c r="PN65" s="61"/>
      <c r="PO65" s="61"/>
      <c r="PP65" s="61"/>
      <c r="PQ65" s="61"/>
      <c r="PR65" s="61"/>
      <c r="PS65" s="61"/>
      <c r="PT65" s="61"/>
      <c r="PU65" s="61"/>
      <c r="PV65" s="61"/>
      <c r="PW65" s="61"/>
      <c r="PX65" s="61"/>
      <c r="PY65" s="61"/>
      <c r="PZ65" s="61"/>
      <c r="QA65" s="61"/>
      <c r="QB65" s="61"/>
      <c r="QC65" s="61"/>
      <c r="QD65" s="61"/>
      <c r="QE65" s="61"/>
      <c r="QF65" s="61"/>
      <c r="QG65" s="61"/>
      <c r="QH65" s="61"/>
      <c r="QI65" s="61"/>
      <c r="QJ65" s="61"/>
      <c r="QK65" s="61"/>
      <c r="QL65" s="61"/>
      <c r="QM65" s="61"/>
      <c r="QN65" s="61"/>
      <c r="QO65" s="61"/>
      <c r="QP65" s="61"/>
      <c r="QQ65" s="61"/>
      <c r="QR65" s="61"/>
      <c r="QS65" s="61"/>
      <c r="QT65" s="61"/>
      <c r="QU65" s="61"/>
      <c r="QV65" s="61"/>
      <c r="QW65" s="61"/>
      <c r="QX65" s="61"/>
      <c r="QY65" s="61"/>
      <c r="QZ65" s="61"/>
      <c r="RA65" s="61"/>
      <c r="RB65" s="61"/>
      <c r="RC65" s="61"/>
      <c r="RD65" s="61"/>
      <c r="RE65" s="61"/>
      <c r="RF65" s="61"/>
      <c r="RG65" s="61"/>
      <c r="RH65" s="61"/>
      <c r="RI65" s="61"/>
      <c r="RJ65" s="61"/>
      <c r="RK65" s="61"/>
      <c r="RL65" s="61"/>
      <c r="RM65" s="61"/>
      <c r="RN65" s="61"/>
      <c r="RO65" s="61"/>
      <c r="RP65" s="61"/>
      <c r="RQ65" s="61"/>
      <c r="RR65" s="61"/>
      <c r="RS65" s="61"/>
      <c r="RT65" s="61"/>
      <c r="RU65" s="61"/>
      <c r="RV65" s="61"/>
      <c r="RW65" s="61"/>
      <c r="RX65" s="61"/>
      <c r="RY65" s="61"/>
      <c r="RZ65" s="61"/>
      <c r="SA65" s="61"/>
      <c r="SB65" s="61"/>
      <c r="SC65" s="61"/>
      <c r="SD65" s="61"/>
      <c r="SE65" s="61"/>
      <c r="SF65" s="61"/>
      <c r="SG65" s="61"/>
      <c r="SH65" s="61"/>
      <c r="SI65" s="61"/>
      <c r="SJ65" s="61"/>
      <c r="SK65" s="61"/>
      <c r="SL65" s="61"/>
      <c r="SM65" s="61"/>
      <c r="SN65" s="61"/>
      <c r="SO65" s="61"/>
      <c r="SP65" s="61"/>
      <c r="SQ65" s="61"/>
      <c r="SR65" s="61"/>
      <c r="SS65" s="61"/>
      <c r="ST65" s="61"/>
      <c r="SU65" s="61"/>
      <c r="SV65" s="61"/>
      <c r="SW65" s="61"/>
      <c r="SX65" s="61"/>
      <c r="SY65" s="61"/>
      <c r="SZ65" s="61"/>
      <c r="TA65" s="61"/>
      <c r="TB65" s="61"/>
      <c r="TC65" s="61"/>
      <c r="TD65" s="61"/>
      <c r="TE65" s="61"/>
      <c r="TF65" s="61"/>
      <c r="TG65" s="61"/>
      <c r="TH65" s="61"/>
      <c r="TI65" s="61"/>
      <c r="TJ65" s="61"/>
      <c r="TK65" s="61"/>
      <c r="TL65" s="61"/>
      <c r="TM65" s="61"/>
      <c r="TN65" s="61"/>
      <c r="TO65" s="61"/>
      <c r="TP65" s="61"/>
      <c r="TQ65" s="61"/>
      <c r="TR65" s="61"/>
      <c r="TS65" s="61"/>
      <c r="TT65" s="61"/>
      <c r="TU65" s="61"/>
      <c r="TV65" s="61"/>
      <c r="TW65" s="61"/>
      <c r="TX65" s="61"/>
      <c r="TY65" s="61"/>
      <c r="TZ65" s="61"/>
      <c r="UA65" s="61"/>
      <c r="UB65" s="61"/>
      <c r="UC65" s="61"/>
      <c r="UD65" s="61"/>
      <c r="UE65" s="61"/>
      <c r="UF65" s="61"/>
      <c r="UG65" s="61"/>
      <c r="UH65" s="61"/>
      <c r="UI65" s="61"/>
      <c r="UJ65" s="61"/>
      <c r="UK65" s="61"/>
      <c r="UL65" s="61"/>
      <c r="UM65" s="61"/>
      <c r="UN65" s="61"/>
      <c r="UO65" s="61"/>
      <c r="UP65" s="61"/>
      <c r="UQ65" s="61"/>
      <c r="UR65" s="61"/>
      <c r="US65" s="61"/>
      <c r="UT65" s="61"/>
      <c r="UU65" s="61"/>
      <c r="UV65" s="61"/>
      <c r="UW65" s="61"/>
      <c r="UX65" s="61"/>
      <c r="UY65" s="61"/>
      <c r="UZ65" s="61"/>
      <c r="VA65" s="61"/>
      <c r="VB65" s="61"/>
      <c r="VC65" s="61"/>
      <c r="VD65" s="61"/>
      <c r="VE65" s="61"/>
      <c r="VF65" s="61"/>
      <c r="VG65" s="61"/>
      <c r="VH65" s="61"/>
      <c r="VI65" s="61"/>
      <c r="VJ65" s="61"/>
      <c r="VK65" s="61"/>
      <c r="VL65" s="61"/>
      <c r="VM65" s="61"/>
      <c r="VN65" s="61"/>
      <c r="VO65" s="61"/>
      <c r="VP65" s="61"/>
      <c r="VQ65" s="61"/>
      <c r="VR65" s="61"/>
      <c r="VS65" s="61"/>
      <c r="VT65" s="61"/>
      <c r="VU65" s="61"/>
      <c r="VV65" s="61"/>
      <c r="VW65" s="61"/>
      <c r="VX65" s="61"/>
      <c r="VY65" s="61"/>
      <c r="VZ65" s="61"/>
      <c r="WA65" s="61"/>
      <c r="WB65" s="61"/>
      <c r="WC65" s="61"/>
      <c r="WD65" s="61"/>
      <c r="WE65" s="61"/>
      <c r="WF65" s="61"/>
      <c r="WG65" s="61"/>
      <c r="WH65" s="61"/>
      <c r="WI65" s="61"/>
      <c r="WJ65" s="61"/>
      <c r="WK65" s="61"/>
      <c r="WL65" s="61"/>
      <c r="WM65" s="61"/>
      <c r="WN65" s="61"/>
    </row>
    <row r="66" spans="1:612" s="62" customFormat="1" ht="24" customHeight="1" x14ac:dyDescent="0.35">
      <c r="A66" s="213" t="s">
        <v>141</v>
      </c>
      <c r="J66" s="149">
        <v>673</v>
      </c>
      <c r="K66" s="149">
        <v>830</v>
      </c>
      <c r="L66" s="149">
        <v>378</v>
      </c>
      <c r="M66" s="149">
        <v>310</v>
      </c>
      <c r="N66" s="149">
        <v>134</v>
      </c>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c r="IW66" s="61"/>
      <c r="IX66" s="61"/>
      <c r="IY66" s="61"/>
      <c r="IZ66" s="61"/>
      <c r="JA66" s="61"/>
      <c r="JB66" s="61"/>
      <c r="JC66" s="61"/>
      <c r="JD66" s="61"/>
      <c r="JE66" s="61"/>
      <c r="JF66" s="61"/>
      <c r="JG66" s="61"/>
      <c r="JH66" s="61"/>
      <c r="JI66" s="61"/>
      <c r="JJ66" s="61"/>
      <c r="JK66" s="61"/>
      <c r="JL66" s="61"/>
      <c r="JM66" s="61"/>
      <c r="JN66" s="61"/>
      <c r="JO66" s="61"/>
      <c r="JP66" s="61"/>
      <c r="JQ66" s="61"/>
      <c r="JR66" s="61"/>
      <c r="JS66" s="61"/>
      <c r="JT66" s="61"/>
      <c r="JU66" s="61"/>
      <c r="JV66" s="61"/>
      <c r="JW66" s="61"/>
      <c r="JX66" s="61"/>
      <c r="JY66" s="61"/>
      <c r="JZ66" s="61"/>
      <c r="KA66" s="61"/>
      <c r="KB66" s="61"/>
      <c r="KC66" s="61"/>
      <c r="KD66" s="61"/>
      <c r="KE66" s="61"/>
      <c r="KF66" s="61"/>
      <c r="KG66" s="61"/>
      <c r="KH66" s="61"/>
      <c r="KI66" s="61"/>
      <c r="KJ66" s="61"/>
      <c r="KK66" s="61"/>
      <c r="KL66" s="61"/>
      <c r="KM66" s="61"/>
      <c r="KN66" s="61"/>
      <c r="KO66" s="61"/>
      <c r="KP66" s="61"/>
      <c r="KQ66" s="61"/>
      <c r="KR66" s="61"/>
      <c r="KS66" s="61"/>
      <c r="KT66" s="61"/>
      <c r="KU66" s="61"/>
      <c r="KV66" s="61"/>
      <c r="KW66" s="61"/>
      <c r="KX66" s="61"/>
      <c r="KY66" s="61"/>
      <c r="KZ66" s="61"/>
      <c r="LA66" s="61"/>
      <c r="LB66" s="61"/>
      <c r="LC66" s="61"/>
      <c r="LD66" s="61"/>
      <c r="LE66" s="61"/>
      <c r="LF66" s="61"/>
      <c r="LG66" s="61"/>
      <c r="LH66" s="61"/>
      <c r="LI66" s="61"/>
      <c r="LJ66" s="61"/>
      <c r="LK66" s="61"/>
      <c r="LL66" s="61"/>
      <c r="LM66" s="61"/>
      <c r="LN66" s="61"/>
      <c r="LO66" s="61"/>
      <c r="LP66" s="61"/>
      <c r="LQ66" s="61"/>
      <c r="LR66" s="61"/>
      <c r="LS66" s="61"/>
      <c r="LT66" s="61"/>
      <c r="LU66" s="61"/>
      <c r="LV66" s="61"/>
      <c r="LW66" s="61"/>
      <c r="LX66" s="61"/>
      <c r="LY66" s="61"/>
      <c r="LZ66" s="61"/>
      <c r="MA66" s="61"/>
      <c r="MB66" s="61"/>
      <c r="MC66" s="61"/>
      <c r="MD66" s="61"/>
      <c r="ME66" s="61"/>
      <c r="MF66" s="61"/>
      <c r="MG66" s="61"/>
      <c r="MH66" s="61"/>
      <c r="MI66" s="61"/>
      <c r="MJ66" s="61"/>
      <c r="MK66" s="61"/>
      <c r="ML66" s="61"/>
      <c r="MM66" s="61"/>
      <c r="MN66" s="61"/>
      <c r="MO66" s="61"/>
      <c r="MP66" s="61"/>
      <c r="MQ66" s="61"/>
      <c r="MR66" s="61"/>
      <c r="MS66" s="61"/>
      <c r="MT66" s="61"/>
      <c r="MU66" s="61"/>
      <c r="MV66" s="61"/>
      <c r="MW66" s="61"/>
      <c r="MX66" s="61"/>
      <c r="MY66" s="61"/>
      <c r="MZ66" s="61"/>
      <c r="NA66" s="61"/>
      <c r="NB66" s="61"/>
      <c r="NC66" s="61"/>
      <c r="ND66" s="61"/>
      <c r="NE66" s="61"/>
      <c r="NF66" s="61"/>
      <c r="NG66" s="61"/>
      <c r="NH66" s="61"/>
      <c r="NI66" s="61"/>
      <c r="NJ66" s="61"/>
      <c r="NK66" s="61"/>
      <c r="NL66" s="61"/>
      <c r="NM66" s="61"/>
      <c r="NN66" s="61"/>
      <c r="NO66" s="61"/>
      <c r="NP66" s="61"/>
      <c r="NQ66" s="61"/>
      <c r="NR66" s="61"/>
      <c r="NS66" s="61"/>
      <c r="NT66" s="61"/>
      <c r="NU66" s="61"/>
      <c r="NV66" s="61"/>
      <c r="NW66" s="61"/>
      <c r="NX66" s="61"/>
      <c r="NY66" s="61"/>
      <c r="NZ66" s="61"/>
      <c r="OA66" s="61"/>
      <c r="OB66" s="61"/>
      <c r="OC66" s="61"/>
      <c r="OD66" s="61"/>
      <c r="OE66" s="61"/>
      <c r="OF66" s="61"/>
      <c r="OG66" s="61"/>
      <c r="OH66" s="61"/>
      <c r="OI66" s="61"/>
      <c r="OJ66" s="61"/>
      <c r="OK66" s="61"/>
      <c r="OL66" s="61"/>
      <c r="OM66" s="61"/>
      <c r="ON66" s="61"/>
      <c r="OO66" s="61"/>
      <c r="OP66" s="61"/>
      <c r="OQ66" s="61"/>
      <c r="OR66" s="61"/>
      <c r="OS66" s="61"/>
      <c r="OT66" s="61"/>
      <c r="OU66" s="61"/>
      <c r="OV66" s="61"/>
      <c r="OW66" s="61"/>
      <c r="OX66" s="61"/>
      <c r="OY66" s="61"/>
      <c r="OZ66" s="61"/>
      <c r="PA66" s="61"/>
      <c r="PB66" s="61"/>
      <c r="PC66" s="61"/>
      <c r="PD66" s="61"/>
      <c r="PE66" s="61"/>
      <c r="PF66" s="61"/>
      <c r="PG66" s="61"/>
      <c r="PH66" s="61"/>
      <c r="PI66" s="61"/>
      <c r="PJ66" s="61"/>
      <c r="PK66" s="61"/>
      <c r="PL66" s="61"/>
      <c r="PM66" s="61"/>
      <c r="PN66" s="61"/>
      <c r="PO66" s="61"/>
      <c r="PP66" s="61"/>
      <c r="PQ66" s="61"/>
      <c r="PR66" s="61"/>
      <c r="PS66" s="61"/>
      <c r="PT66" s="61"/>
      <c r="PU66" s="61"/>
      <c r="PV66" s="61"/>
      <c r="PW66" s="61"/>
      <c r="PX66" s="61"/>
      <c r="PY66" s="61"/>
      <c r="PZ66" s="61"/>
      <c r="QA66" s="61"/>
      <c r="QB66" s="61"/>
      <c r="QC66" s="61"/>
      <c r="QD66" s="61"/>
      <c r="QE66" s="61"/>
      <c r="QF66" s="61"/>
      <c r="QG66" s="61"/>
      <c r="QH66" s="61"/>
      <c r="QI66" s="61"/>
      <c r="QJ66" s="61"/>
      <c r="QK66" s="61"/>
      <c r="QL66" s="61"/>
      <c r="QM66" s="61"/>
      <c r="QN66" s="61"/>
      <c r="QO66" s="61"/>
      <c r="QP66" s="61"/>
      <c r="QQ66" s="61"/>
      <c r="QR66" s="61"/>
      <c r="QS66" s="61"/>
      <c r="QT66" s="61"/>
      <c r="QU66" s="61"/>
      <c r="QV66" s="61"/>
      <c r="QW66" s="61"/>
      <c r="QX66" s="61"/>
      <c r="QY66" s="61"/>
      <c r="QZ66" s="61"/>
      <c r="RA66" s="61"/>
      <c r="RB66" s="61"/>
      <c r="RC66" s="61"/>
      <c r="RD66" s="61"/>
      <c r="RE66" s="61"/>
      <c r="RF66" s="61"/>
      <c r="RG66" s="61"/>
      <c r="RH66" s="61"/>
      <c r="RI66" s="61"/>
      <c r="RJ66" s="61"/>
      <c r="RK66" s="61"/>
      <c r="RL66" s="61"/>
      <c r="RM66" s="61"/>
      <c r="RN66" s="61"/>
      <c r="RO66" s="61"/>
      <c r="RP66" s="61"/>
      <c r="RQ66" s="61"/>
      <c r="RR66" s="61"/>
      <c r="RS66" s="61"/>
      <c r="RT66" s="61"/>
      <c r="RU66" s="61"/>
      <c r="RV66" s="61"/>
      <c r="RW66" s="61"/>
      <c r="RX66" s="61"/>
      <c r="RY66" s="61"/>
      <c r="RZ66" s="61"/>
      <c r="SA66" s="61"/>
      <c r="SB66" s="61"/>
      <c r="SC66" s="61"/>
      <c r="SD66" s="61"/>
      <c r="SE66" s="61"/>
      <c r="SF66" s="61"/>
      <c r="SG66" s="61"/>
      <c r="SH66" s="61"/>
      <c r="SI66" s="61"/>
      <c r="SJ66" s="61"/>
      <c r="SK66" s="61"/>
      <c r="SL66" s="61"/>
      <c r="SM66" s="61"/>
      <c r="SN66" s="61"/>
      <c r="SO66" s="61"/>
      <c r="SP66" s="61"/>
      <c r="SQ66" s="61"/>
      <c r="SR66" s="61"/>
      <c r="SS66" s="61"/>
      <c r="ST66" s="61"/>
      <c r="SU66" s="61"/>
      <c r="SV66" s="61"/>
      <c r="SW66" s="61"/>
      <c r="SX66" s="61"/>
      <c r="SY66" s="61"/>
      <c r="SZ66" s="61"/>
      <c r="TA66" s="61"/>
      <c r="TB66" s="61"/>
      <c r="TC66" s="61"/>
      <c r="TD66" s="61"/>
      <c r="TE66" s="61"/>
      <c r="TF66" s="61"/>
      <c r="TG66" s="61"/>
      <c r="TH66" s="61"/>
      <c r="TI66" s="61"/>
      <c r="TJ66" s="61"/>
      <c r="TK66" s="61"/>
      <c r="TL66" s="61"/>
      <c r="TM66" s="61"/>
      <c r="TN66" s="61"/>
      <c r="TO66" s="61"/>
      <c r="TP66" s="61"/>
      <c r="TQ66" s="61"/>
      <c r="TR66" s="61"/>
      <c r="TS66" s="61"/>
      <c r="TT66" s="61"/>
      <c r="TU66" s="61"/>
      <c r="TV66" s="61"/>
      <c r="TW66" s="61"/>
      <c r="TX66" s="61"/>
      <c r="TY66" s="61"/>
      <c r="TZ66" s="61"/>
      <c r="UA66" s="61"/>
      <c r="UB66" s="61"/>
      <c r="UC66" s="61"/>
      <c r="UD66" s="61"/>
      <c r="UE66" s="61"/>
      <c r="UF66" s="61"/>
      <c r="UG66" s="61"/>
      <c r="UH66" s="61"/>
      <c r="UI66" s="61"/>
      <c r="UJ66" s="61"/>
      <c r="UK66" s="61"/>
      <c r="UL66" s="61"/>
      <c r="UM66" s="61"/>
      <c r="UN66" s="61"/>
      <c r="UO66" s="61"/>
      <c r="UP66" s="61"/>
      <c r="UQ66" s="61"/>
      <c r="UR66" s="61"/>
      <c r="US66" s="61"/>
      <c r="UT66" s="61"/>
      <c r="UU66" s="61"/>
      <c r="UV66" s="61"/>
      <c r="UW66" s="61"/>
      <c r="UX66" s="61"/>
      <c r="UY66" s="61"/>
      <c r="UZ66" s="61"/>
      <c r="VA66" s="61"/>
      <c r="VB66" s="61"/>
      <c r="VC66" s="61"/>
      <c r="VD66" s="61"/>
      <c r="VE66" s="61"/>
      <c r="VF66" s="61"/>
      <c r="VG66" s="61"/>
      <c r="VH66" s="61"/>
      <c r="VI66" s="61"/>
      <c r="VJ66" s="61"/>
      <c r="VK66" s="61"/>
      <c r="VL66" s="61"/>
      <c r="VM66" s="61"/>
      <c r="VN66" s="61"/>
      <c r="VO66" s="61"/>
      <c r="VP66" s="61"/>
      <c r="VQ66" s="61"/>
      <c r="VR66" s="61"/>
      <c r="VS66" s="61"/>
      <c r="VT66" s="61"/>
      <c r="VU66" s="61"/>
      <c r="VV66" s="61"/>
      <c r="VW66" s="61"/>
      <c r="VX66" s="61"/>
      <c r="VY66" s="61"/>
      <c r="VZ66" s="61"/>
      <c r="WA66" s="61"/>
      <c r="WB66" s="61"/>
      <c r="WC66" s="61"/>
      <c r="WD66" s="61"/>
      <c r="WE66" s="61"/>
      <c r="WF66" s="61"/>
      <c r="WG66" s="61"/>
      <c r="WH66" s="61"/>
      <c r="WI66" s="61"/>
      <c r="WJ66" s="61"/>
      <c r="WK66" s="61"/>
      <c r="WL66" s="61"/>
      <c r="WM66" s="61"/>
      <c r="WN66" s="61"/>
    </row>
    <row r="67" spans="1:612" s="62" customFormat="1" ht="24" customHeight="1" x14ac:dyDescent="0.35">
      <c r="A67" s="213" t="s">
        <v>142</v>
      </c>
      <c r="B67" s="71"/>
      <c r="C67" s="71"/>
      <c r="D67" s="71"/>
      <c r="E67" s="71"/>
      <c r="F67" s="71"/>
      <c r="G67" s="71"/>
      <c r="H67" s="71"/>
      <c r="I67" s="71"/>
      <c r="J67" s="150">
        <v>3</v>
      </c>
      <c r="K67" s="150">
        <v>44</v>
      </c>
      <c r="L67" s="150">
        <v>40</v>
      </c>
      <c r="M67" s="150">
        <v>42</v>
      </c>
      <c r="N67" s="150">
        <v>38</v>
      </c>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c r="IW67" s="61"/>
      <c r="IX67" s="61"/>
      <c r="IY67" s="61"/>
      <c r="IZ67" s="61"/>
      <c r="JA67" s="61"/>
      <c r="JB67" s="61"/>
      <c r="JC67" s="61"/>
      <c r="JD67" s="61"/>
      <c r="JE67" s="61"/>
      <c r="JF67" s="61"/>
      <c r="JG67" s="61"/>
      <c r="JH67" s="61"/>
      <c r="JI67" s="61"/>
      <c r="JJ67" s="61"/>
      <c r="JK67" s="61"/>
      <c r="JL67" s="61"/>
      <c r="JM67" s="61"/>
      <c r="JN67" s="61"/>
      <c r="JO67" s="61"/>
      <c r="JP67" s="61"/>
      <c r="JQ67" s="61"/>
      <c r="JR67" s="61"/>
      <c r="JS67" s="61"/>
      <c r="JT67" s="61"/>
      <c r="JU67" s="61"/>
      <c r="JV67" s="61"/>
      <c r="JW67" s="61"/>
      <c r="JX67" s="61"/>
      <c r="JY67" s="61"/>
      <c r="JZ67" s="61"/>
      <c r="KA67" s="61"/>
      <c r="KB67" s="61"/>
      <c r="KC67" s="61"/>
      <c r="KD67" s="61"/>
      <c r="KE67" s="61"/>
      <c r="KF67" s="61"/>
      <c r="KG67" s="61"/>
      <c r="KH67" s="61"/>
      <c r="KI67" s="61"/>
      <c r="KJ67" s="61"/>
      <c r="KK67" s="61"/>
      <c r="KL67" s="61"/>
      <c r="KM67" s="61"/>
      <c r="KN67" s="61"/>
      <c r="KO67" s="61"/>
      <c r="KP67" s="61"/>
      <c r="KQ67" s="61"/>
      <c r="KR67" s="61"/>
      <c r="KS67" s="61"/>
      <c r="KT67" s="61"/>
      <c r="KU67" s="61"/>
      <c r="KV67" s="61"/>
      <c r="KW67" s="61"/>
      <c r="KX67" s="61"/>
      <c r="KY67" s="61"/>
      <c r="KZ67" s="61"/>
      <c r="LA67" s="61"/>
      <c r="LB67" s="61"/>
      <c r="LC67" s="61"/>
      <c r="LD67" s="61"/>
      <c r="LE67" s="61"/>
      <c r="LF67" s="61"/>
      <c r="LG67" s="61"/>
      <c r="LH67" s="61"/>
      <c r="LI67" s="61"/>
      <c r="LJ67" s="61"/>
      <c r="LK67" s="61"/>
      <c r="LL67" s="61"/>
      <c r="LM67" s="61"/>
      <c r="LN67" s="61"/>
      <c r="LO67" s="61"/>
      <c r="LP67" s="61"/>
      <c r="LQ67" s="61"/>
      <c r="LR67" s="61"/>
      <c r="LS67" s="61"/>
      <c r="LT67" s="61"/>
      <c r="LU67" s="61"/>
      <c r="LV67" s="61"/>
      <c r="LW67" s="61"/>
      <c r="LX67" s="61"/>
      <c r="LY67" s="61"/>
      <c r="LZ67" s="61"/>
      <c r="MA67" s="61"/>
      <c r="MB67" s="61"/>
      <c r="MC67" s="61"/>
      <c r="MD67" s="61"/>
      <c r="ME67" s="61"/>
      <c r="MF67" s="61"/>
      <c r="MG67" s="61"/>
      <c r="MH67" s="61"/>
      <c r="MI67" s="61"/>
      <c r="MJ67" s="61"/>
      <c r="MK67" s="61"/>
      <c r="ML67" s="61"/>
      <c r="MM67" s="61"/>
      <c r="MN67" s="61"/>
      <c r="MO67" s="61"/>
      <c r="MP67" s="61"/>
      <c r="MQ67" s="61"/>
      <c r="MR67" s="61"/>
      <c r="MS67" s="61"/>
      <c r="MT67" s="61"/>
      <c r="MU67" s="61"/>
      <c r="MV67" s="61"/>
      <c r="MW67" s="61"/>
      <c r="MX67" s="61"/>
      <c r="MY67" s="61"/>
      <c r="MZ67" s="61"/>
      <c r="NA67" s="61"/>
      <c r="NB67" s="61"/>
      <c r="NC67" s="61"/>
      <c r="ND67" s="61"/>
      <c r="NE67" s="61"/>
      <c r="NF67" s="61"/>
      <c r="NG67" s="61"/>
      <c r="NH67" s="61"/>
      <c r="NI67" s="61"/>
      <c r="NJ67" s="61"/>
      <c r="NK67" s="61"/>
      <c r="NL67" s="61"/>
      <c r="NM67" s="61"/>
      <c r="NN67" s="61"/>
      <c r="NO67" s="61"/>
      <c r="NP67" s="61"/>
      <c r="NQ67" s="61"/>
      <c r="NR67" s="61"/>
      <c r="NS67" s="61"/>
      <c r="NT67" s="61"/>
      <c r="NU67" s="61"/>
      <c r="NV67" s="61"/>
      <c r="NW67" s="61"/>
      <c r="NX67" s="61"/>
      <c r="NY67" s="61"/>
      <c r="NZ67" s="61"/>
      <c r="OA67" s="61"/>
      <c r="OB67" s="61"/>
      <c r="OC67" s="61"/>
      <c r="OD67" s="61"/>
      <c r="OE67" s="61"/>
      <c r="OF67" s="61"/>
      <c r="OG67" s="61"/>
      <c r="OH67" s="61"/>
      <c r="OI67" s="61"/>
      <c r="OJ67" s="61"/>
      <c r="OK67" s="61"/>
      <c r="OL67" s="61"/>
      <c r="OM67" s="61"/>
      <c r="ON67" s="61"/>
      <c r="OO67" s="61"/>
      <c r="OP67" s="61"/>
      <c r="OQ67" s="61"/>
      <c r="OR67" s="61"/>
      <c r="OS67" s="61"/>
      <c r="OT67" s="61"/>
      <c r="OU67" s="61"/>
      <c r="OV67" s="61"/>
      <c r="OW67" s="61"/>
      <c r="OX67" s="61"/>
      <c r="OY67" s="61"/>
      <c r="OZ67" s="61"/>
      <c r="PA67" s="61"/>
      <c r="PB67" s="61"/>
      <c r="PC67" s="61"/>
      <c r="PD67" s="61"/>
      <c r="PE67" s="61"/>
      <c r="PF67" s="61"/>
      <c r="PG67" s="61"/>
      <c r="PH67" s="61"/>
      <c r="PI67" s="61"/>
      <c r="PJ67" s="61"/>
      <c r="PK67" s="61"/>
      <c r="PL67" s="61"/>
      <c r="PM67" s="61"/>
      <c r="PN67" s="61"/>
      <c r="PO67" s="61"/>
      <c r="PP67" s="61"/>
      <c r="PQ67" s="61"/>
      <c r="PR67" s="61"/>
      <c r="PS67" s="61"/>
      <c r="PT67" s="61"/>
      <c r="PU67" s="61"/>
      <c r="PV67" s="61"/>
      <c r="PW67" s="61"/>
      <c r="PX67" s="61"/>
      <c r="PY67" s="61"/>
      <c r="PZ67" s="61"/>
      <c r="QA67" s="61"/>
      <c r="QB67" s="61"/>
      <c r="QC67" s="61"/>
      <c r="QD67" s="61"/>
      <c r="QE67" s="61"/>
      <c r="QF67" s="61"/>
      <c r="QG67" s="61"/>
      <c r="QH67" s="61"/>
      <c r="QI67" s="61"/>
      <c r="QJ67" s="61"/>
      <c r="QK67" s="61"/>
      <c r="QL67" s="61"/>
      <c r="QM67" s="61"/>
      <c r="QN67" s="61"/>
      <c r="QO67" s="61"/>
      <c r="QP67" s="61"/>
      <c r="QQ67" s="61"/>
      <c r="QR67" s="61"/>
      <c r="QS67" s="61"/>
      <c r="QT67" s="61"/>
      <c r="QU67" s="61"/>
      <c r="QV67" s="61"/>
      <c r="QW67" s="61"/>
      <c r="QX67" s="61"/>
      <c r="QY67" s="61"/>
      <c r="QZ67" s="61"/>
      <c r="RA67" s="61"/>
      <c r="RB67" s="61"/>
      <c r="RC67" s="61"/>
      <c r="RD67" s="61"/>
      <c r="RE67" s="61"/>
      <c r="RF67" s="61"/>
      <c r="RG67" s="61"/>
      <c r="RH67" s="61"/>
      <c r="RI67" s="61"/>
      <c r="RJ67" s="61"/>
      <c r="RK67" s="61"/>
      <c r="RL67" s="61"/>
      <c r="RM67" s="61"/>
      <c r="RN67" s="61"/>
      <c r="RO67" s="61"/>
      <c r="RP67" s="61"/>
      <c r="RQ67" s="61"/>
      <c r="RR67" s="61"/>
      <c r="RS67" s="61"/>
      <c r="RT67" s="61"/>
      <c r="RU67" s="61"/>
      <c r="RV67" s="61"/>
      <c r="RW67" s="61"/>
      <c r="RX67" s="61"/>
      <c r="RY67" s="61"/>
      <c r="RZ67" s="61"/>
      <c r="SA67" s="61"/>
      <c r="SB67" s="61"/>
      <c r="SC67" s="61"/>
      <c r="SD67" s="61"/>
      <c r="SE67" s="61"/>
      <c r="SF67" s="61"/>
      <c r="SG67" s="61"/>
      <c r="SH67" s="61"/>
      <c r="SI67" s="61"/>
      <c r="SJ67" s="61"/>
      <c r="SK67" s="61"/>
      <c r="SL67" s="61"/>
      <c r="SM67" s="61"/>
      <c r="SN67" s="61"/>
      <c r="SO67" s="61"/>
      <c r="SP67" s="61"/>
      <c r="SQ67" s="61"/>
      <c r="SR67" s="61"/>
      <c r="SS67" s="61"/>
      <c r="ST67" s="61"/>
      <c r="SU67" s="61"/>
      <c r="SV67" s="61"/>
      <c r="SW67" s="61"/>
      <c r="SX67" s="61"/>
      <c r="SY67" s="61"/>
      <c r="SZ67" s="61"/>
      <c r="TA67" s="61"/>
      <c r="TB67" s="61"/>
      <c r="TC67" s="61"/>
      <c r="TD67" s="61"/>
      <c r="TE67" s="61"/>
      <c r="TF67" s="61"/>
      <c r="TG67" s="61"/>
      <c r="TH67" s="61"/>
      <c r="TI67" s="61"/>
      <c r="TJ67" s="61"/>
      <c r="TK67" s="61"/>
      <c r="TL67" s="61"/>
      <c r="TM67" s="61"/>
      <c r="TN67" s="61"/>
      <c r="TO67" s="61"/>
      <c r="TP67" s="61"/>
      <c r="TQ67" s="61"/>
      <c r="TR67" s="61"/>
      <c r="TS67" s="61"/>
      <c r="TT67" s="61"/>
      <c r="TU67" s="61"/>
      <c r="TV67" s="61"/>
      <c r="TW67" s="61"/>
      <c r="TX67" s="61"/>
      <c r="TY67" s="61"/>
      <c r="TZ67" s="61"/>
      <c r="UA67" s="61"/>
      <c r="UB67" s="61"/>
      <c r="UC67" s="61"/>
      <c r="UD67" s="61"/>
      <c r="UE67" s="61"/>
      <c r="UF67" s="61"/>
      <c r="UG67" s="61"/>
      <c r="UH67" s="61"/>
      <c r="UI67" s="61"/>
      <c r="UJ67" s="61"/>
      <c r="UK67" s="61"/>
      <c r="UL67" s="61"/>
      <c r="UM67" s="61"/>
      <c r="UN67" s="61"/>
      <c r="UO67" s="61"/>
      <c r="UP67" s="61"/>
      <c r="UQ67" s="61"/>
      <c r="UR67" s="61"/>
      <c r="US67" s="61"/>
      <c r="UT67" s="61"/>
      <c r="UU67" s="61"/>
      <c r="UV67" s="61"/>
      <c r="UW67" s="61"/>
      <c r="UX67" s="61"/>
      <c r="UY67" s="61"/>
      <c r="UZ67" s="61"/>
      <c r="VA67" s="61"/>
      <c r="VB67" s="61"/>
      <c r="VC67" s="61"/>
      <c r="VD67" s="61"/>
      <c r="VE67" s="61"/>
      <c r="VF67" s="61"/>
      <c r="VG67" s="61"/>
      <c r="VH67" s="61"/>
      <c r="VI67" s="61"/>
      <c r="VJ67" s="61"/>
      <c r="VK67" s="61"/>
      <c r="VL67" s="61"/>
      <c r="VM67" s="61"/>
      <c r="VN67" s="61"/>
      <c r="VO67" s="61"/>
      <c r="VP67" s="61"/>
      <c r="VQ67" s="61"/>
      <c r="VR67" s="61"/>
      <c r="VS67" s="61"/>
      <c r="VT67" s="61"/>
      <c r="VU67" s="61"/>
      <c r="VV67" s="61"/>
      <c r="VW67" s="61"/>
      <c r="VX67" s="61"/>
      <c r="VY67" s="61"/>
      <c r="VZ67" s="61"/>
      <c r="WA67" s="61"/>
      <c r="WB67" s="61"/>
      <c r="WC67" s="61"/>
      <c r="WD67" s="61"/>
      <c r="WE67" s="61"/>
      <c r="WF67" s="61"/>
      <c r="WG67" s="61"/>
      <c r="WH67" s="61"/>
      <c r="WI67" s="61"/>
      <c r="WJ67" s="61"/>
      <c r="WK67" s="61"/>
      <c r="WL67" s="61"/>
      <c r="WM67" s="61"/>
      <c r="WN67" s="61"/>
    </row>
    <row r="68" spans="1:612" s="62" customFormat="1" ht="24" customHeight="1" x14ac:dyDescent="0.4">
      <c r="A68" s="189" t="s">
        <v>120</v>
      </c>
      <c r="B68" s="71"/>
      <c r="C68" s="71"/>
      <c r="D68" s="71"/>
      <c r="E68" s="71"/>
      <c r="F68" s="71"/>
      <c r="G68" s="71"/>
      <c r="H68" s="71"/>
      <c r="I68" s="117">
        <v>0</v>
      </c>
      <c r="J68" s="143">
        <v>676</v>
      </c>
      <c r="K68" s="143">
        <v>874</v>
      </c>
      <c r="L68" s="143">
        <v>418</v>
      </c>
      <c r="M68" s="143">
        <v>352</v>
      </c>
      <c r="N68" s="143">
        <v>172</v>
      </c>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c r="IW68" s="61"/>
      <c r="IX68" s="61"/>
      <c r="IY68" s="61"/>
      <c r="IZ68" s="61"/>
      <c r="JA68" s="61"/>
      <c r="JB68" s="61"/>
      <c r="JC68" s="61"/>
      <c r="JD68" s="61"/>
      <c r="JE68" s="61"/>
      <c r="JF68" s="61"/>
      <c r="JG68" s="61"/>
      <c r="JH68" s="61"/>
      <c r="JI68" s="61"/>
      <c r="JJ68" s="61"/>
      <c r="JK68" s="61"/>
      <c r="JL68" s="61"/>
      <c r="JM68" s="61"/>
      <c r="JN68" s="61"/>
      <c r="JO68" s="61"/>
      <c r="JP68" s="61"/>
      <c r="JQ68" s="61"/>
      <c r="JR68" s="61"/>
      <c r="JS68" s="61"/>
      <c r="JT68" s="61"/>
      <c r="JU68" s="61"/>
      <c r="JV68" s="61"/>
      <c r="JW68" s="61"/>
      <c r="JX68" s="61"/>
      <c r="JY68" s="61"/>
      <c r="JZ68" s="61"/>
      <c r="KA68" s="61"/>
      <c r="KB68" s="61"/>
      <c r="KC68" s="61"/>
      <c r="KD68" s="61"/>
      <c r="KE68" s="61"/>
      <c r="KF68" s="61"/>
      <c r="KG68" s="61"/>
      <c r="KH68" s="61"/>
      <c r="KI68" s="61"/>
      <c r="KJ68" s="61"/>
      <c r="KK68" s="61"/>
      <c r="KL68" s="61"/>
      <c r="KM68" s="61"/>
      <c r="KN68" s="61"/>
      <c r="KO68" s="61"/>
      <c r="KP68" s="61"/>
      <c r="KQ68" s="61"/>
      <c r="KR68" s="61"/>
      <c r="KS68" s="61"/>
      <c r="KT68" s="61"/>
      <c r="KU68" s="61"/>
      <c r="KV68" s="61"/>
      <c r="KW68" s="61"/>
      <c r="KX68" s="61"/>
      <c r="KY68" s="61"/>
      <c r="KZ68" s="61"/>
      <c r="LA68" s="61"/>
      <c r="LB68" s="61"/>
      <c r="LC68" s="61"/>
      <c r="LD68" s="61"/>
      <c r="LE68" s="61"/>
      <c r="LF68" s="61"/>
      <c r="LG68" s="61"/>
      <c r="LH68" s="61"/>
      <c r="LI68" s="61"/>
      <c r="LJ68" s="61"/>
      <c r="LK68" s="61"/>
      <c r="LL68" s="61"/>
      <c r="LM68" s="61"/>
      <c r="LN68" s="61"/>
      <c r="LO68" s="61"/>
      <c r="LP68" s="61"/>
      <c r="LQ68" s="61"/>
      <c r="LR68" s="61"/>
      <c r="LS68" s="61"/>
      <c r="LT68" s="61"/>
      <c r="LU68" s="61"/>
      <c r="LV68" s="61"/>
      <c r="LW68" s="61"/>
      <c r="LX68" s="61"/>
      <c r="LY68" s="61"/>
      <c r="LZ68" s="61"/>
      <c r="MA68" s="61"/>
      <c r="MB68" s="61"/>
      <c r="MC68" s="61"/>
      <c r="MD68" s="61"/>
      <c r="ME68" s="61"/>
      <c r="MF68" s="61"/>
      <c r="MG68" s="61"/>
      <c r="MH68" s="61"/>
      <c r="MI68" s="61"/>
      <c r="MJ68" s="61"/>
      <c r="MK68" s="61"/>
      <c r="ML68" s="61"/>
      <c r="MM68" s="61"/>
      <c r="MN68" s="61"/>
      <c r="MO68" s="61"/>
      <c r="MP68" s="61"/>
      <c r="MQ68" s="61"/>
      <c r="MR68" s="61"/>
      <c r="MS68" s="61"/>
      <c r="MT68" s="61"/>
      <c r="MU68" s="61"/>
      <c r="MV68" s="61"/>
      <c r="MW68" s="61"/>
      <c r="MX68" s="61"/>
      <c r="MY68" s="61"/>
      <c r="MZ68" s="61"/>
      <c r="NA68" s="61"/>
      <c r="NB68" s="61"/>
      <c r="NC68" s="61"/>
      <c r="ND68" s="61"/>
      <c r="NE68" s="61"/>
      <c r="NF68" s="61"/>
      <c r="NG68" s="61"/>
      <c r="NH68" s="61"/>
      <c r="NI68" s="61"/>
      <c r="NJ68" s="61"/>
      <c r="NK68" s="61"/>
      <c r="NL68" s="61"/>
      <c r="NM68" s="61"/>
      <c r="NN68" s="61"/>
      <c r="NO68" s="61"/>
      <c r="NP68" s="61"/>
      <c r="NQ68" s="61"/>
      <c r="NR68" s="61"/>
      <c r="NS68" s="61"/>
      <c r="NT68" s="61"/>
      <c r="NU68" s="61"/>
      <c r="NV68" s="61"/>
      <c r="NW68" s="61"/>
      <c r="NX68" s="61"/>
      <c r="NY68" s="61"/>
      <c r="NZ68" s="61"/>
      <c r="OA68" s="61"/>
      <c r="OB68" s="61"/>
      <c r="OC68" s="61"/>
      <c r="OD68" s="61"/>
      <c r="OE68" s="61"/>
      <c r="OF68" s="61"/>
      <c r="OG68" s="61"/>
      <c r="OH68" s="61"/>
      <c r="OI68" s="61"/>
      <c r="OJ68" s="61"/>
      <c r="OK68" s="61"/>
      <c r="OL68" s="61"/>
      <c r="OM68" s="61"/>
      <c r="ON68" s="61"/>
      <c r="OO68" s="61"/>
      <c r="OP68" s="61"/>
      <c r="OQ68" s="61"/>
      <c r="OR68" s="61"/>
      <c r="OS68" s="61"/>
      <c r="OT68" s="61"/>
      <c r="OU68" s="61"/>
      <c r="OV68" s="61"/>
      <c r="OW68" s="61"/>
      <c r="OX68" s="61"/>
      <c r="OY68" s="61"/>
      <c r="OZ68" s="61"/>
      <c r="PA68" s="61"/>
      <c r="PB68" s="61"/>
      <c r="PC68" s="61"/>
      <c r="PD68" s="61"/>
      <c r="PE68" s="61"/>
      <c r="PF68" s="61"/>
      <c r="PG68" s="61"/>
      <c r="PH68" s="61"/>
      <c r="PI68" s="61"/>
      <c r="PJ68" s="61"/>
      <c r="PK68" s="61"/>
      <c r="PL68" s="61"/>
      <c r="PM68" s="61"/>
      <c r="PN68" s="61"/>
      <c r="PO68" s="61"/>
      <c r="PP68" s="61"/>
      <c r="PQ68" s="61"/>
      <c r="PR68" s="61"/>
      <c r="PS68" s="61"/>
      <c r="PT68" s="61"/>
      <c r="PU68" s="61"/>
      <c r="PV68" s="61"/>
      <c r="PW68" s="61"/>
      <c r="PX68" s="61"/>
      <c r="PY68" s="61"/>
      <c r="PZ68" s="61"/>
      <c r="QA68" s="61"/>
      <c r="QB68" s="61"/>
      <c r="QC68" s="61"/>
      <c r="QD68" s="61"/>
      <c r="QE68" s="61"/>
      <c r="QF68" s="61"/>
      <c r="QG68" s="61"/>
      <c r="QH68" s="61"/>
      <c r="QI68" s="61"/>
      <c r="QJ68" s="61"/>
      <c r="QK68" s="61"/>
      <c r="QL68" s="61"/>
      <c r="QM68" s="61"/>
      <c r="QN68" s="61"/>
      <c r="QO68" s="61"/>
      <c r="QP68" s="61"/>
      <c r="QQ68" s="61"/>
      <c r="QR68" s="61"/>
      <c r="QS68" s="61"/>
      <c r="QT68" s="61"/>
      <c r="QU68" s="61"/>
      <c r="QV68" s="61"/>
      <c r="QW68" s="61"/>
      <c r="QX68" s="61"/>
      <c r="QY68" s="61"/>
      <c r="QZ68" s="61"/>
      <c r="RA68" s="61"/>
      <c r="RB68" s="61"/>
      <c r="RC68" s="61"/>
      <c r="RD68" s="61"/>
      <c r="RE68" s="61"/>
      <c r="RF68" s="61"/>
      <c r="RG68" s="61"/>
      <c r="RH68" s="61"/>
      <c r="RI68" s="61"/>
      <c r="RJ68" s="61"/>
      <c r="RK68" s="61"/>
      <c r="RL68" s="61"/>
      <c r="RM68" s="61"/>
      <c r="RN68" s="61"/>
      <c r="RO68" s="61"/>
      <c r="RP68" s="61"/>
      <c r="RQ68" s="61"/>
      <c r="RR68" s="61"/>
      <c r="RS68" s="61"/>
      <c r="RT68" s="61"/>
      <c r="RU68" s="61"/>
      <c r="RV68" s="61"/>
      <c r="RW68" s="61"/>
      <c r="RX68" s="61"/>
      <c r="RY68" s="61"/>
      <c r="RZ68" s="61"/>
      <c r="SA68" s="61"/>
      <c r="SB68" s="61"/>
      <c r="SC68" s="61"/>
      <c r="SD68" s="61"/>
      <c r="SE68" s="61"/>
      <c r="SF68" s="61"/>
      <c r="SG68" s="61"/>
      <c r="SH68" s="61"/>
      <c r="SI68" s="61"/>
      <c r="SJ68" s="61"/>
      <c r="SK68" s="61"/>
      <c r="SL68" s="61"/>
      <c r="SM68" s="61"/>
      <c r="SN68" s="61"/>
      <c r="SO68" s="61"/>
      <c r="SP68" s="61"/>
      <c r="SQ68" s="61"/>
      <c r="SR68" s="61"/>
      <c r="SS68" s="61"/>
      <c r="ST68" s="61"/>
      <c r="SU68" s="61"/>
      <c r="SV68" s="61"/>
      <c r="SW68" s="61"/>
      <c r="SX68" s="61"/>
      <c r="SY68" s="61"/>
      <c r="SZ68" s="61"/>
      <c r="TA68" s="61"/>
      <c r="TB68" s="61"/>
      <c r="TC68" s="61"/>
      <c r="TD68" s="61"/>
      <c r="TE68" s="61"/>
      <c r="TF68" s="61"/>
      <c r="TG68" s="61"/>
      <c r="TH68" s="61"/>
      <c r="TI68" s="61"/>
      <c r="TJ68" s="61"/>
      <c r="TK68" s="61"/>
      <c r="TL68" s="61"/>
      <c r="TM68" s="61"/>
      <c r="TN68" s="61"/>
      <c r="TO68" s="61"/>
      <c r="TP68" s="61"/>
      <c r="TQ68" s="61"/>
      <c r="TR68" s="61"/>
      <c r="TS68" s="61"/>
      <c r="TT68" s="61"/>
      <c r="TU68" s="61"/>
      <c r="TV68" s="61"/>
      <c r="TW68" s="61"/>
      <c r="TX68" s="61"/>
      <c r="TY68" s="61"/>
      <c r="TZ68" s="61"/>
      <c r="UA68" s="61"/>
      <c r="UB68" s="61"/>
      <c r="UC68" s="61"/>
      <c r="UD68" s="61"/>
      <c r="UE68" s="61"/>
      <c r="UF68" s="61"/>
      <c r="UG68" s="61"/>
      <c r="UH68" s="61"/>
      <c r="UI68" s="61"/>
      <c r="UJ68" s="61"/>
      <c r="UK68" s="61"/>
      <c r="UL68" s="61"/>
      <c r="UM68" s="61"/>
      <c r="UN68" s="61"/>
      <c r="UO68" s="61"/>
      <c r="UP68" s="61"/>
      <c r="UQ68" s="61"/>
      <c r="UR68" s="61"/>
      <c r="US68" s="61"/>
      <c r="UT68" s="61"/>
      <c r="UU68" s="61"/>
      <c r="UV68" s="61"/>
      <c r="UW68" s="61"/>
      <c r="UX68" s="61"/>
      <c r="UY68" s="61"/>
      <c r="UZ68" s="61"/>
      <c r="VA68" s="61"/>
      <c r="VB68" s="61"/>
      <c r="VC68" s="61"/>
      <c r="VD68" s="61"/>
      <c r="VE68" s="61"/>
      <c r="VF68" s="61"/>
      <c r="VG68" s="61"/>
      <c r="VH68" s="61"/>
      <c r="VI68" s="61"/>
      <c r="VJ68" s="61"/>
      <c r="VK68" s="61"/>
      <c r="VL68" s="61"/>
      <c r="VM68" s="61"/>
      <c r="VN68" s="61"/>
      <c r="VO68" s="61"/>
      <c r="VP68" s="61"/>
      <c r="VQ68" s="61"/>
      <c r="VR68" s="61"/>
      <c r="VS68" s="61"/>
      <c r="VT68" s="61"/>
      <c r="VU68" s="61"/>
      <c r="VV68" s="61"/>
      <c r="VW68" s="61"/>
      <c r="VX68" s="61"/>
      <c r="VY68" s="61"/>
      <c r="VZ68" s="61"/>
      <c r="WA68" s="61"/>
      <c r="WB68" s="61"/>
      <c r="WC68" s="61"/>
      <c r="WD68" s="61"/>
      <c r="WE68" s="61"/>
      <c r="WF68" s="61"/>
      <c r="WG68" s="61"/>
      <c r="WH68" s="61"/>
      <c r="WI68" s="61"/>
      <c r="WJ68" s="61"/>
      <c r="WK68" s="61"/>
      <c r="WL68" s="61"/>
      <c r="WM68" s="61"/>
      <c r="WN68" s="61"/>
    </row>
    <row r="69" spans="1:612" s="62" customFormat="1" ht="24" customHeight="1" x14ac:dyDescent="0.35">
      <c r="A69" s="189" t="s">
        <v>140</v>
      </c>
      <c r="B69" s="71"/>
      <c r="C69" s="71"/>
      <c r="D69" s="71"/>
      <c r="E69" s="71"/>
      <c r="F69" s="71"/>
      <c r="G69" s="71"/>
      <c r="H69" s="71"/>
      <c r="I69" s="71" t="e">
        <f>I68/I38</f>
        <v>#REF!</v>
      </c>
      <c r="J69" s="160">
        <v>0.24014209591474245</v>
      </c>
      <c r="K69" s="160">
        <v>0.32466567607726599</v>
      </c>
      <c r="L69" s="160">
        <v>0.20500245218244237</v>
      </c>
      <c r="M69" s="160">
        <v>0.22680412371134021</v>
      </c>
      <c r="N69" s="160">
        <v>0.12981132075471699</v>
      </c>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c r="IW69" s="61"/>
      <c r="IX69" s="61"/>
      <c r="IY69" s="61"/>
      <c r="IZ69" s="61"/>
      <c r="JA69" s="61"/>
      <c r="JB69" s="61"/>
      <c r="JC69" s="61"/>
      <c r="JD69" s="61"/>
      <c r="JE69" s="61"/>
      <c r="JF69" s="61"/>
      <c r="JG69" s="61"/>
      <c r="JH69" s="61"/>
      <c r="JI69" s="61"/>
      <c r="JJ69" s="61"/>
      <c r="JK69" s="61"/>
      <c r="JL69" s="61"/>
      <c r="JM69" s="61"/>
      <c r="JN69" s="61"/>
      <c r="JO69" s="61"/>
      <c r="JP69" s="61"/>
      <c r="JQ69" s="61"/>
      <c r="JR69" s="61"/>
      <c r="JS69" s="61"/>
      <c r="JT69" s="61"/>
      <c r="JU69" s="61"/>
      <c r="JV69" s="61"/>
      <c r="JW69" s="61"/>
      <c r="JX69" s="61"/>
      <c r="JY69" s="61"/>
      <c r="JZ69" s="61"/>
      <c r="KA69" s="61"/>
      <c r="KB69" s="61"/>
      <c r="KC69" s="61"/>
      <c r="KD69" s="61"/>
      <c r="KE69" s="61"/>
      <c r="KF69" s="61"/>
      <c r="KG69" s="61"/>
      <c r="KH69" s="61"/>
      <c r="KI69" s="61"/>
      <c r="KJ69" s="61"/>
      <c r="KK69" s="61"/>
      <c r="KL69" s="61"/>
      <c r="KM69" s="61"/>
      <c r="KN69" s="61"/>
      <c r="KO69" s="61"/>
      <c r="KP69" s="61"/>
      <c r="KQ69" s="61"/>
      <c r="KR69" s="61"/>
      <c r="KS69" s="61"/>
      <c r="KT69" s="61"/>
      <c r="KU69" s="61"/>
      <c r="KV69" s="61"/>
      <c r="KW69" s="61"/>
      <c r="KX69" s="61"/>
      <c r="KY69" s="61"/>
      <c r="KZ69" s="61"/>
      <c r="LA69" s="61"/>
      <c r="LB69" s="61"/>
      <c r="LC69" s="61"/>
      <c r="LD69" s="61"/>
      <c r="LE69" s="61"/>
      <c r="LF69" s="61"/>
      <c r="LG69" s="61"/>
      <c r="LH69" s="61"/>
      <c r="LI69" s="61"/>
      <c r="LJ69" s="61"/>
      <c r="LK69" s="61"/>
      <c r="LL69" s="61"/>
      <c r="LM69" s="61"/>
      <c r="LN69" s="61"/>
      <c r="LO69" s="61"/>
      <c r="LP69" s="61"/>
      <c r="LQ69" s="61"/>
      <c r="LR69" s="61"/>
      <c r="LS69" s="61"/>
      <c r="LT69" s="61"/>
      <c r="LU69" s="61"/>
      <c r="LV69" s="61"/>
      <c r="LW69" s="61"/>
      <c r="LX69" s="61"/>
      <c r="LY69" s="61"/>
      <c r="LZ69" s="61"/>
      <c r="MA69" s="61"/>
      <c r="MB69" s="61"/>
      <c r="MC69" s="61"/>
      <c r="MD69" s="61"/>
      <c r="ME69" s="61"/>
      <c r="MF69" s="61"/>
      <c r="MG69" s="61"/>
      <c r="MH69" s="61"/>
      <c r="MI69" s="61"/>
      <c r="MJ69" s="61"/>
      <c r="MK69" s="61"/>
      <c r="ML69" s="61"/>
      <c r="MM69" s="61"/>
      <c r="MN69" s="61"/>
      <c r="MO69" s="61"/>
      <c r="MP69" s="61"/>
      <c r="MQ69" s="61"/>
      <c r="MR69" s="61"/>
      <c r="MS69" s="61"/>
      <c r="MT69" s="61"/>
      <c r="MU69" s="61"/>
      <c r="MV69" s="61"/>
      <c r="MW69" s="61"/>
      <c r="MX69" s="61"/>
      <c r="MY69" s="61"/>
      <c r="MZ69" s="61"/>
      <c r="NA69" s="61"/>
      <c r="NB69" s="61"/>
      <c r="NC69" s="61"/>
      <c r="ND69" s="61"/>
      <c r="NE69" s="61"/>
      <c r="NF69" s="61"/>
      <c r="NG69" s="61"/>
      <c r="NH69" s="61"/>
      <c r="NI69" s="61"/>
      <c r="NJ69" s="61"/>
      <c r="NK69" s="61"/>
      <c r="NL69" s="61"/>
      <c r="NM69" s="61"/>
      <c r="NN69" s="61"/>
      <c r="NO69" s="61"/>
      <c r="NP69" s="61"/>
      <c r="NQ69" s="61"/>
      <c r="NR69" s="61"/>
      <c r="NS69" s="61"/>
      <c r="NT69" s="61"/>
      <c r="NU69" s="61"/>
      <c r="NV69" s="61"/>
      <c r="NW69" s="61"/>
      <c r="NX69" s="61"/>
      <c r="NY69" s="61"/>
      <c r="NZ69" s="61"/>
      <c r="OA69" s="61"/>
      <c r="OB69" s="61"/>
      <c r="OC69" s="61"/>
      <c r="OD69" s="61"/>
      <c r="OE69" s="61"/>
      <c r="OF69" s="61"/>
      <c r="OG69" s="61"/>
      <c r="OH69" s="61"/>
      <c r="OI69" s="61"/>
      <c r="OJ69" s="61"/>
      <c r="OK69" s="61"/>
      <c r="OL69" s="61"/>
      <c r="OM69" s="61"/>
      <c r="ON69" s="61"/>
      <c r="OO69" s="61"/>
      <c r="OP69" s="61"/>
      <c r="OQ69" s="61"/>
      <c r="OR69" s="61"/>
      <c r="OS69" s="61"/>
      <c r="OT69" s="61"/>
      <c r="OU69" s="61"/>
      <c r="OV69" s="61"/>
      <c r="OW69" s="61"/>
      <c r="OX69" s="61"/>
      <c r="OY69" s="61"/>
      <c r="OZ69" s="61"/>
      <c r="PA69" s="61"/>
      <c r="PB69" s="61"/>
      <c r="PC69" s="61"/>
      <c r="PD69" s="61"/>
      <c r="PE69" s="61"/>
      <c r="PF69" s="61"/>
      <c r="PG69" s="61"/>
      <c r="PH69" s="61"/>
      <c r="PI69" s="61"/>
      <c r="PJ69" s="61"/>
      <c r="PK69" s="61"/>
      <c r="PL69" s="61"/>
      <c r="PM69" s="61"/>
      <c r="PN69" s="61"/>
      <c r="PO69" s="61"/>
      <c r="PP69" s="61"/>
      <c r="PQ69" s="61"/>
      <c r="PR69" s="61"/>
      <c r="PS69" s="61"/>
      <c r="PT69" s="61"/>
      <c r="PU69" s="61"/>
      <c r="PV69" s="61"/>
      <c r="PW69" s="61"/>
      <c r="PX69" s="61"/>
      <c r="PY69" s="61"/>
      <c r="PZ69" s="61"/>
      <c r="QA69" s="61"/>
      <c r="QB69" s="61"/>
      <c r="QC69" s="61"/>
      <c r="QD69" s="61"/>
      <c r="QE69" s="61"/>
      <c r="QF69" s="61"/>
      <c r="QG69" s="61"/>
      <c r="QH69" s="61"/>
      <c r="QI69" s="61"/>
      <c r="QJ69" s="61"/>
      <c r="QK69" s="61"/>
      <c r="QL69" s="61"/>
      <c r="QM69" s="61"/>
      <c r="QN69" s="61"/>
      <c r="QO69" s="61"/>
      <c r="QP69" s="61"/>
      <c r="QQ69" s="61"/>
      <c r="QR69" s="61"/>
      <c r="QS69" s="61"/>
      <c r="QT69" s="61"/>
      <c r="QU69" s="61"/>
      <c r="QV69" s="61"/>
      <c r="QW69" s="61"/>
      <c r="QX69" s="61"/>
      <c r="QY69" s="61"/>
      <c r="QZ69" s="61"/>
      <c r="RA69" s="61"/>
      <c r="RB69" s="61"/>
      <c r="RC69" s="61"/>
      <c r="RD69" s="61"/>
      <c r="RE69" s="61"/>
      <c r="RF69" s="61"/>
      <c r="RG69" s="61"/>
      <c r="RH69" s="61"/>
      <c r="RI69" s="61"/>
      <c r="RJ69" s="61"/>
      <c r="RK69" s="61"/>
      <c r="RL69" s="61"/>
      <c r="RM69" s="61"/>
      <c r="RN69" s="61"/>
      <c r="RO69" s="61"/>
      <c r="RP69" s="61"/>
      <c r="RQ69" s="61"/>
      <c r="RR69" s="61"/>
      <c r="RS69" s="61"/>
      <c r="RT69" s="61"/>
      <c r="RU69" s="61"/>
      <c r="RV69" s="61"/>
      <c r="RW69" s="61"/>
      <c r="RX69" s="61"/>
      <c r="RY69" s="61"/>
      <c r="RZ69" s="61"/>
      <c r="SA69" s="61"/>
      <c r="SB69" s="61"/>
      <c r="SC69" s="61"/>
      <c r="SD69" s="61"/>
      <c r="SE69" s="61"/>
      <c r="SF69" s="61"/>
      <c r="SG69" s="61"/>
      <c r="SH69" s="61"/>
      <c r="SI69" s="61"/>
      <c r="SJ69" s="61"/>
      <c r="SK69" s="61"/>
      <c r="SL69" s="61"/>
      <c r="SM69" s="61"/>
      <c r="SN69" s="61"/>
      <c r="SO69" s="61"/>
      <c r="SP69" s="61"/>
      <c r="SQ69" s="61"/>
      <c r="SR69" s="61"/>
      <c r="SS69" s="61"/>
      <c r="ST69" s="61"/>
      <c r="SU69" s="61"/>
      <c r="SV69" s="61"/>
      <c r="SW69" s="61"/>
      <c r="SX69" s="61"/>
      <c r="SY69" s="61"/>
      <c r="SZ69" s="61"/>
      <c r="TA69" s="61"/>
      <c r="TB69" s="61"/>
      <c r="TC69" s="61"/>
      <c r="TD69" s="61"/>
      <c r="TE69" s="61"/>
      <c r="TF69" s="61"/>
      <c r="TG69" s="61"/>
      <c r="TH69" s="61"/>
      <c r="TI69" s="61"/>
      <c r="TJ69" s="61"/>
      <c r="TK69" s="61"/>
      <c r="TL69" s="61"/>
      <c r="TM69" s="61"/>
      <c r="TN69" s="61"/>
      <c r="TO69" s="61"/>
      <c r="TP69" s="61"/>
      <c r="TQ69" s="61"/>
      <c r="TR69" s="61"/>
      <c r="TS69" s="61"/>
      <c r="TT69" s="61"/>
      <c r="TU69" s="61"/>
      <c r="TV69" s="61"/>
      <c r="TW69" s="61"/>
      <c r="TX69" s="61"/>
      <c r="TY69" s="61"/>
      <c r="TZ69" s="61"/>
      <c r="UA69" s="61"/>
      <c r="UB69" s="61"/>
      <c r="UC69" s="61"/>
      <c r="UD69" s="61"/>
      <c r="UE69" s="61"/>
      <c r="UF69" s="61"/>
      <c r="UG69" s="61"/>
      <c r="UH69" s="61"/>
      <c r="UI69" s="61"/>
      <c r="UJ69" s="61"/>
      <c r="UK69" s="61"/>
      <c r="UL69" s="61"/>
      <c r="UM69" s="61"/>
      <c r="UN69" s="61"/>
      <c r="UO69" s="61"/>
      <c r="UP69" s="61"/>
      <c r="UQ69" s="61"/>
      <c r="UR69" s="61"/>
      <c r="US69" s="61"/>
      <c r="UT69" s="61"/>
      <c r="UU69" s="61"/>
      <c r="UV69" s="61"/>
      <c r="UW69" s="61"/>
      <c r="UX69" s="61"/>
      <c r="UY69" s="61"/>
      <c r="UZ69" s="61"/>
      <c r="VA69" s="61"/>
      <c r="VB69" s="61"/>
      <c r="VC69" s="61"/>
      <c r="VD69" s="61"/>
      <c r="VE69" s="61"/>
      <c r="VF69" s="61"/>
      <c r="VG69" s="61"/>
      <c r="VH69" s="61"/>
      <c r="VI69" s="61"/>
      <c r="VJ69" s="61"/>
      <c r="VK69" s="61"/>
      <c r="VL69" s="61"/>
      <c r="VM69" s="61"/>
      <c r="VN69" s="61"/>
      <c r="VO69" s="61"/>
      <c r="VP69" s="61"/>
      <c r="VQ69" s="61"/>
      <c r="VR69" s="61"/>
      <c r="VS69" s="61"/>
      <c r="VT69" s="61"/>
      <c r="VU69" s="61"/>
      <c r="VV69" s="61"/>
      <c r="VW69" s="61"/>
      <c r="VX69" s="61"/>
      <c r="VY69" s="61"/>
      <c r="VZ69" s="61"/>
      <c r="WA69" s="61"/>
      <c r="WB69" s="61"/>
      <c r="WC69" s="61"/>
      <c r="WD69" s="61"/>
      <c r="WE69" s="61"/>
      <c r="WF69" s="61"/>
      <c r="WG69" s="61"/>
      <c r="WH69" s="61"/>
      <c r="WI69" s="61"/>
      <c r="WJ69" s="61"/>
      <c r="WK69" s="61"/>
      <c r="WL69" s="61"/>
      <c r="WM69" s="61"/>
      <c r="WN69" s="61"/>
    </row>
    <row r="70" spans="1:612" s="62" customFormat="1" ht="16.5" customHeight="1" x14ac:dyDescent="0.35">
      <c r="A70" s="186"/>
      <c r="B70" s="71"/>
      <c r="C70" s="71"/>
      <c r="D70" s="71"/>
      <c r="E70" s="71"/>
      <c r="F70" s="71"/>
      <c r="G70" s="71"/>
      <c r="H70" s="71"/>
      <c r="I70" s="71"/>
      <c r="J70" s="160"/>
      <c r="K70" s="160"/>
      <c r="L70" s="160"/>
      <c r="M70" s="160"/>
      <c r="N70" s="160"/>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c r="IW70" s="61"/>
      <c r="IX70" s="61"/>
      <c r="IY70" s="61"/>
      <c r="IZ70" s="61"/>
      <c r="JA70" s="61"/>
      <c r="JB70" s="61"/>
      <c r="JC70" s="61"/>
      <c r="JD70" s="61"/>
      <c r="JE70" s="61"/>
      <c r="JF70" s="61"/>
      <c r="JG70" s="61"/>
      <c r="JH70" s="61"/>
      <c r="JI70" s="61"/>
      <c r="JJ70" s="61"/>
      <c r="JK70" s="61"/>
      <c r="JL70" s="61"/>
      <c r="JM70" s="61"/>
      <c r="JN70" s="61"/>
      <c r="JO70" s="61"/>
      <c r="JP70" s="61"/>
      <c r="JQ70" s="61"/>
      <c r="JR70" s="61"/>
      <c r="JS70" s="61"/>
      <c r="JT70" s="61"/>
      <c r="JU70" s="61"/>
      <c r="JV70" s="61"/>
      <c r="JW70" s="61"/>
      <c r="JX70" s="61"/>
      <c r="JY70" s="61"/>
      <c r="JZ70" s="61"/>
      <c r="KA70" s="61"/>
      <c r="KB70" s="61"/>
      <c r="KC70" s="61"/>
      <c r="KD70" s="61"/>
      <c r="KE70" s="61"/>
      <c r="KF70" s="61"/>
      <c r="KG70" s="61"/>
      <c r="KH70" s="61"/>
      <c r="KI70" s="61"/>
      <c r="KJ70" s="61"/>
      <c r="KK70" s="61"/>
      <c r="KL70" s="61"/>
      <c r="KM70" s="61"/>
      <c r="KN70" s="61"/>
      <c r="KO70" s="61"/>
      <c r="KP70" s="61"/>
      <c r="KQ70" s="61"/>
      <c r="KR70" s="61"/>
      <c r="KS70" s="61"/>
      <c r="KT70" s="61"/>
      <c r="KU70" s="61"/>
      <c r="KV70" s="61"/>
      <c r="KW70" s="61"/>
      <c r="KX70" s="61"/>
      <c r="KY70" s="61"/>
      <c r="KZ70" s="61"/>
      <c r="LA70" s="61"/>
      <c r="LB70" s="61"/>
      <c r="LC70" s="61"/>
      <c r="LD70" s="61"/>
      <c r="LE70" s="61"/>
      <c r="LF70" s="61"/>
      <c r="LG70" s="61"/>
      <c r="LH70" s="61"/>
      <c r="LI70" s="61"/>
      <c r="LJ70" s="61"/>
      <c r="LK70" s="61"/>
      <c r="LL70" s="61"/>
      <c r="LM70" s="61"/>
      <c r="LN70" s="61"/>
      <c r="LO70" s="61"/>
      <c r="LP70" s="61"/>
      <c r="LQ70" s="61"/>
      <c r="LR70" s="61"/>
      <c r="LS70" s="61"/>
      <c r="LT70" s="61"/>
      <c r="LU70" s="61"/>
      <c r="LV70" s="61"/>
      <c r="LW70" s="61"/>
      <c r="LX70" s="61"/>
      <c r="LY70" s="61"/>
      <c r="LZ70" s="61"/>
      <c r="MA70" s="61"/>
      <c r="MB70" s="61"/>
      <c r="MC70" s="61"/>
      <c r="MD70" s="61"/>
      <c r="ME70" s="61"/>
      <c r="MF70" s="61"/>
      <c r="MG70" s="61"/>
      <c r="MH70" s="61"/>
      <c r="MI70" s="61"/>
      <c r="MJ70" s="61"/>
      <c r="MK70" s="61"/>
      <c r="ML70" s="61"/>
      <c r="MM70" s="61"/>
      <c r="MN70" s="61"/>
      <c r="MO70" s="61"/>
      <c r="MP70" s="61"/>
      <c r="MQ70" s="61"/>
      <c r="MR70" s="61"/>
      <c r="MS70" s="61"/>
      <c r="MT70" s="61"/>
      <c r="MU70" s="61"/>
      <c r="MV70" s="61"/>
      <c r="MW70" s="61"/>
      <c r="MX70" s="61"/>
      <c r="MY70" s="61"/>
      <c r="MZ70" s="61"/>
      <c r="NA70" s="61"/>
      <c r="NB70" s="61"/>
      <c r="NC70" s="61"/>
      <c r="ND70" s="61"/>
      <c r="NE70" s="61"/>
      <c r="NF70" s="61"/>
      <c r="NG70" s="61"/>
      <c r="NH70" s="61"/>
      <c r="NI70" s="61"/>
      <c r="NJ70" s="61"/>
      <c r="NK70" s="61"/>
      <c r="NL70" s="61"/>
      <c r="NM70" s="61"/>
      <c r="NN70" s="61"/>
      <c r="NO70" s="61"/>
      <c r="NP70" s="61"/>
      <c r="NQ70" s="61"/>
      <c r="NR70" s="61"/>
      <c r="NS70" s="61"/>
      <c r="NT70" s="61"/>
      <c r="NU70" s="61"/>
      <c r="NV70" s="61"/>
      <c r="NW70" s="61"/>
      <c r="NX70" s="61"/>
      <c r="NY70" s="61"/>
      <c r="NZ70" s="61"/>
      <c r="OA70" s="61"/>
      <c r="OB70" s="61"/>
      <c r="OC70" s="61"/>
      <c r="OD70" s="61"/>
      <c r="OE70" s="61"/>
      <c r="OF70" s="61"/>
      <c r="OG70" s="61"/>
      <c r="OH70" s="61"/>
      <c r="OI70" s="61"/>
      <c r="OJ70" s="61"/>
      <c r="OK70" s="61"/>
      <c r="OL70" s="61"/>
      <c r="OM70" s="61"/>
      <c r="ON70" s="61"/>
      <c r="OO70" s="61"/>
      <c r="OP70" s="61"/>
      <c r="OQ70" s="61"/>
      <c r="OR70" s="61"/>
      <c r="OS70" s="61"/>
      <c r="OT70" s="61"/>
      <c r="OU70" s="61"/>
      <c r="OV70" s="61"/>
      <c r="OW70" s="61"/>
      <c r="OX70" s="61"/>
      <c r="OY70" s="61"/>
      <c r="OZ70" s="61"/>
      <c r="PA70" s="61"/>
      <c r="PB70" s="61"/>
      <c r="PC70" s="61"/>
      <c r="PD70" s="61"/>
      <c r="PE70" s="61"/>
      <c r="PF70" s="61"/>
      <c r="PG70" s="61"/>
      <c r="PH70" s="61"/>
      <c r="PI70" s="61"/>
      <c r="PJ70" s="61"/>
      <c r="PK70" s="61"/>
      <c r="PL70" s="61"/>
      <c r="PM70" s="61"/>
      <c r="PN70" s="61"/>
      <c r="PO70" s="61"/>
      <c r="PP70" s="61"/>
      <c r="PQ70" s="61"/>
      <c r="PR70" s="61"/>
      <c r="PS70" s="61"/>
      <c r="PT70" s="61"/>
      <c r="PU70" s="61"/>
      <c r="PV70" s="61"/>
      <c r="PW70" s="61"/>
      <c r="PX70" s="61"/>
      <c r="PY70" s="61"/>
      <c r="PZ70" s="61"/>
      <c r="QA70" s="61"/>
      <c r="QB70" s="61"/>
      <c r="QC70" s="61"/>
      <c r="QD70" s="61"/>
      <c r="QE70" s="61"/>
      <c r="QF70" s="61"/>
      <c r="QG70" s="61"/>
      <c r="QH70" s="61"/>
      <c r="QI70" s="61"/>
      <c r="QJ70" s="61"/>
      <c r="QK70" s="61"/>
      <c r="QL70" s="61"/>
      <c r="QM70" s="61"/>
      <c r="QN70" s="61"/>
      <c r="QO70" s="61"/>
      <c r="QP70" s="61"/>
      <c r="QQ70" s="61"/>
      <c r="QR70" s="61"/>
      <c r="QS70" s="61"/>
      <c r="QT70" s="61"/>
      <c r="QU70" s="61"/>
      <c r="QV70" s="61"/>
      <c r="QW70" s="61"/>
      <c r="QX70" s="61"/>
      <c r="QY70" s="61"/>
      <c r="QZ70" s="61"/>
      <c r="RA70" s="61"/>
      <c r="RB70" s="61"/>
      <c r="RC70" s="61"/>
      <c r="RD70" s="61"/>
      <c r="RE70" s="61"/>
      <c r="RF70" s="61"/>
      <c r="RG70" s="61"/>
      <c r="RH70" s="61"/>
      <c r="RI70" s="61"/>
      <c r="RJ70" s="61"/>
      <c r="RK70" s="61"/>
      <c r="RL70" s="61"/>
      <c r="RM70" s="61"/>
      <c r="RN70" s="61"/>
      <c r="RO70" s="61"/>
      <c r="RP70" s="61"/>
      <c r="RQ70" s="61"/>
      <c r="RR70" s="61"/>
      <c r="RS70" s="61"/>
      <c r="RT70" s="61"/>
      <c r="RU70" s="61"/>
      <c r="RV70" s="61"/>
      <c r="RW70" s="61"/>
      <c r="RX70" s="61"/>
      <c r="RY70" s="61"/>
      <c r="RZ70" s="61"/>
      <c r="SA70" s="61"/>
      <c r="SB70" s="61"/>
      <c r="SC70" s="61"/>
      <c r="SD70" s="61"/>
      <c r="SE70" s="61"/>
      <c r="SF70" s="61"/>
      <c r="SG70" s="61"/>
      <c r="SH70" s="61"/>
      <c r="SI70" s="61"/>
      <c r="SJ70" s="61"/>
      <c r="SK70" s="61"/>
      <c r="SL70" s="61"/>
      <c r="SM70" s="61"/>
      <c r="SN70" s="61"/>
      <c r="SO70" s="61"/>
      <c r="SP70" s="61"/>
      <c r="SQ70" s="61"/>
      <c r="SR70" s="61"/>
      <c r="SS70" s="61"/>
      <c r="ST70" s="61"/>
      <c r="SU70" s="61"/>
      <c r="SV70" s="61"/>
      <c r="SW70" s="61"/>
      <c r="SX70" s="61"/>
      <c r="SY70" s="61"/>
      <c r="SZ70" s="61"/>
      <c r="TA70" s="61"/>
      <c r="TB70" s="61"/>
      <c r="TC70" s="61"/>
      <c r="TD70" s="61"/>
      <c r="TE70" s="61"/>
      <c r="TF70" s="61"/>
      <c r="TG70" s="61"/>
      <c r="TH70" s="61"/>
      <c r="TI70" s="61"/>
      <c r="TJ70" s="61"/>
      <c r="TK70" s="61"/>
      <c r="TL70" s="61"/>
      <c r="TM70" s="61"/>
      <c r="TN70" s="61"/>
      <c r="TO70" s="61"/>
      <c r="TP70" s="61"/>
      <c r="TQ70" s="61"/>
      <c r="TR70" s="61"/>
      <c r="TS70" s="61"/>
      <c r="TT70" s="61"/>
      <c r="TU70" s="61"/>
      <c r="TV70" s="61"/>
      <c r="TW70" s="61"/>
      <c r="TX70" s="61"/>
      <c r="TY70" s="61"/>
      <c r="TZ70" s="61"/>
      <c r="UA70" s="61"/>
      <c r="UB70" s="61"/>
      <c r="UC70" s="61"/>
      <c r="UD70" s="61"/>
      <c r="UE70" s="61"/>
      <c r="UF70" s="61"/>
      <c r="UG70" s="61"/>
      <c r="UH70" s="61"/>
      <c r="UI70" s="61"/>
      <c r="UJ70" s="61"/>
      <c r="UK70" s="61"/>
      <c r="UL70" s="61"/>
      <c r="UM70" s="61"/>
      <c r="UN70" s="61"/>
      <c r="UO70" s="61"/>
      <c r="UP70" s="61"/>
      <c r="UQ70" s="61"/>
      <c r="UR70" s="61"/>
      <c r="US70" s="61"/>
      <c r="UT70" s="61"/>
      <c r="UU70" s="61"/>
      <c r="UV70" s="61"/>
      <c r="UW70" s="61"/>
      <c r="UX70" s="61"/>
      <c r="UY70" s="61"/>
      <c r="UZ70" s="61"/>
      <c r="VA70" s="61"/>
      <c r="VB70" s="61"/>
      <c r="VC70" s="61"/>
      <c r="VD70" s="61"/>
      <c r="VE70" s="61"/>
      <c r="VF70" s="61"/>
      <c r="VG70" s="61"/>
      <c r="VH70" s="61"/>
      <c r="VI70" s="61"/>
      <c r="VJ70" s="61"/>
      <c r="VK70" s="61"/>
      <c r="VL70" s="61"/>
      <c r="VM70" s="61"/>
      <c r="VN70" s="61"/>
      <c r="VO70" s="61"/>
      <c r="VP70" s="61"/>
      <c r="VQ70" s="61"/>
      <c r="VR70" s="61"/>
      <c r="VS70" s="61"/>
      <c r="VT70" s="61"/>
      <c r="VU70" s="61"/>
      <c r="VV70" s="61"/>
      <c r="VW70" s="61"/>
      <c r="VX70" s="61"/>
      <c r="VY70" s="61"/>
      <c r="VZ70" s="61"/>
      <c r="WA70" s="61"/>
      <c r="WB70" s="61"/>
      <c r="WC70" s="61"/>
      <c r="WD70" s="61"/>
      <c r="WE70" s="61"/>
      <c r="WF70" s="61"/>
      <c r="WG70" s="61"/>
      <c r="WH70" s="61"/>
      <c r="WI70" s="61"/>
      <c r="WJ70" s="61"/>
      <c r="WK70" s="61"/>
      <c r="WL70" s="61"/>
      <c r="WM70" s="61"/>
      <c r="WN70" s="61"/>
    </row>
    <row r="71" spans="1:612" s="59" customFormat="1" ht="24" customHeight="1" x14ac:dyDescent="0.4">
      <c r="A71" s="190" t="s">
        <v>58</v>
      </c>
      <c r="B71" s="121" t="e">
        <f t="shared" ref="B71:I71" si="16">ROUND(B47+B54+B59+B62+B68,0)</f>
        <v>#VALUE!</v>
      </c>
      <c r="C71" s="121" t="e">
        <f t="shared" si="16"/>
        <v>#VALUE!</v>
      </c>
      <c r="D71" s="121" t="e">
        <f t="shared" si="16"/>
        <v>#VALUE!</v>
      </c>
      <c r="E71" s="121" t="e">
        <f t="shared" si="16"/>
        <v>#VALUE!</v>
      </c>
      <c r="F71" s="121" t="e">
        <f t="shared" si="16"/>
        <v>#VALUE!</v>
      </c>
      <c r="G71" s="121" t="e">
        <f t="shared" si="16"/>
        <v>#VALUE!</v>
      </c>
      <c r="H71" s="121" t="e">
        <f t="shared" si="16"/>
        <v>#VALUE!</v>
      </c>
      <c r="I71" s="121" t="e">
        <f t="shared" si="16"/>
        <v>#VALUE!</v>
      </c>
      <c r="J71" s="217">
        <v>30094</v>
      </c>
      <c r="K71" s="217">
        <v>33221</v>
      </c>
      <c r="L71" s="217">
        <v>37309</v>
      </c>
      <c r="M71" s="217">
        <v>41318</v>
      </c>
      <c r="N71" s="217">
        <v>45787</v>
      </c>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c r="IU71" s="27"/>
      <c r="IV71" s="27"/>
      <c r="IW71" s="27"/>
      <c r="IX71" s="27"/>
      <c r="IY71" s="27"/>
      <c r="IZ71" s="27"/>
      <c r="JA71" s="27"/>
      <c r="JB71" s="27"/>
      <c r="JC71" s="27"/>
      <c r="JD71" s="27"/>
      <c r="JE71" s="27"/>
      <c r="JF71" s="27"/>
      <c r="JG71" s="27"/>
      <c r="JH71" s="27"/>
      <c r="JI71" s="27"/>
      <c r="JJ71" s="27"/>
      <c r="JK71" s="27"/>
      <c r="JL71" s="27"/>
      <c r="JM71" s="27"/>
      <c r="JN71" s="27"/>
      <c r="JO71" s="27"/>
      <c r="JP71" s="27"/>
      <c r="JQ71" s="27"/>
      <c r="JR71" s="27"/>
      <c r="JS71" s="27"/>
      <c r="JT71" s="27"/>
      <c r="JU71" s="27"/>
      <c r="JV71" s="27"/>
      <c r="JW71" s="27"/>
      <c r="JX71" s="27"/>
      <c r="JY71" s="27"/>
      <c r="JZ71" s="27"/>
      <c r="KA71" s="27"/>
      <c r="KB71" s="27"/>
      <c r="KC71" s="27"/>
      <c r="KD71" s="27"/>
      <c r="KE71" s="27"/>
      <c r="KF71" s="27"/>
      <c r="KG71" s="27"/>
      <c r="KH71" s="27"/>
      <c r="KI71" s="27"/>
      <c r="KJ71" s="27"/>
      <c r="KK71" s="27"/>
      <c r="KL71" s="27"/>
      <c r="KM71" s="27"/>
      <c r="KN71" s="27"/>
      <c r="KO71" s="27"/>
      <c r="KP71" s="27"/>
      <c r="KQ71" s="27"/>
      <c r="KR71" s="27"/>
      <c r="KS71" s="27"/>
      <c r="KT71" s="27"/>
      <c r="KU71" s="27"/>
      <c r="KV71" s="27"/>
      <c r="KW71" s="27"/>
      <c r="KX71" s="27"/>
      <c r="KY71" s="27"/>
      <c r="KZ71" s="27"/>
      <c r="LA71" s="27"/>
      <c r="LB71" s="27"/>
      <c r="LC71" s="27"/>
      <c r="LD71" s="27"/>
      <c r="LE71" s="27"/>
      <c r="LF71" s="27"/>
      <c r="LG71" s="27"/>
      <c r="LH71" s="27"/>
      <c r="LI71" s="27"/>
      <c r="LJ71" s="27"/>
      <c r="LK71" s="27"/>
      <c r="LL71" s="27"/>
      <c r="LM71" s="27"/>
      <c r="LN71" s="27"/>
      <c r="LO71" s="27"/>
      <c r="LP71" s="27"/>
      <c r="LQ71" s="27"/>
      <c r="LR71" s="27"/>
      <c r="LS71" s="27"/>
      <c r="LT71" s="27"/>
      <c r="LU71" s="27"/>
      <c r="LV71" s="27"/>
      <c r="LW71" s="27"/>
      <c r="LX71" s="27"/>
      <c r="LY71" s="27"/>
      <c r="LZ71" s="27"/>
      <c r="MA71" s="27"/>
      <c r="MB71" s="27"/>
      <c r="MC71" s="27"/>
      <c r="MD71" s="27"/>
      <c r="ME71" s="27"/>
      <c r="MF71" s="27"/>
      <c r="MG71" s="27"/>
      <c r="MH71" s="27"/>
      <c r="MI71" s="27"/>
      <c r="MJ71" s="27"/>
      <c r="MK71" s="27"/>
      <c r="ML71" s="27"/>
      <c r="MM71" s="27"/>
      <c r="MN71" s="27"/>
      <c r="MO71" s="27"/>
      <c r="MP71" s="27"/>
      <c r="MQ71" s="27"/>
      <c r="MR71" s="27"/>
      <c r="MS71" s="27"/>
      <c r="MT71" s="27"/>
      <c r="MU71" s="27"/>
      <c r="MV71" s="27"/>
      <c r="MW71" s="27"/>
      <c r="MX71" s="27"/>
      <c r="MY71" s="27"/>
      <c r="MZ71" s="27"/>
      <c r="NA71" s="27"/>
      <c r="NB71" s="27"/>
      <c r="NC71" s="27"/>
      <c r="ND71" s="27"/>
      <c r="NE71" s="27"/>
      <c r="NF71" s="27"/>
      <c r="NG71" s="27"/>
      <c r="NH71" s="27"/>
      <c r="NI71" s="27"/>
      <c r="NJ71" s="27"/>
      <c r="NK71" s="27"/>
      <c r="NL71" s="27"/>
      <c r="NM71" s="27"/>
      <c r="NN71" s="27"/>
      <c r="NO71" s="27"/>
      <c r="NP71" s="27"/>
      <c r="NQ71" s="27"/>
      <c r="NR71" s="27"/>
      <c r="NS71" s="27"/>
      <c r="NT71" s="27"/>
      <c r="NU71" s="27"/>
      <c r="NV71" s="27"/>
      <c r="NW71" s="27"/>
      <c r="NX71" s="27"/>
      <c r="NY71" s="27"/>
      <c r="NZ71" s="27"/>
      <c r="OA71" s="27"/>
      <c r="OB71" s="27"/>
      <c r="OC71" s="27"/>
      <c r="OD71" s="27"/>
      <c r="OE71" s="27"/>
      <c r="OF71" s="27"/>
      <c r="OG71" s="27"/>
      <c r="OH71" s="27"/>
      <c r="OI71" s="27"/>
      <c r="OJ71" s="27"/>
      <c r="OK71" s="27"/>
      <c r="OL71" s="27"/>
      <c r="OM71" s="27"/>
      <c r="ON71" s="27"/>
      <c r="OO71" s="27"/>
      <c r="OP71" s="27"/>
      <c r="OQ71" s="27"/>
      <c r="OR71" s="27"/>
      <c r="OS71" s="27"/>
      <c r="OT71" s="27"/>
      <c r="OU71" s="27"/>
      <c r="OV71" s="27"/>
      <c r="OW71" s="27"/>
      <c r="OX71" s="27"/>
      <c r="OY71" s="27"/>
      <c r="OZ71" s="27"/>
      <c r="PA71" s="27"/>
      <c r="PB71" s="27"/>
      <c r="PC71" s="27"/>
      <c r="PD71" s="27"/>
      <c r="PE71" s="27"/>
      <c r="PF71" s="27"/>
      <c r="PG71" s="27"/>
      <c r="PH71" s="27"/>
      <c r="PI71" s="27"/>
      <c r="PJ71" s="27"/>
      <c r="PK71" s="27"/>
      <c r="PL71" s="27"/>
      <c r="PM71" s="27"/>
      <c r="PN71" s="27"/>
      <c r="PO71" s="27"/>
      <c r="PP71" s="27"/>
      <c r="PQ71" s="27"/>
      <c r="PR71" s="27"/>
      <c r="PS71" s="27"/>
      <c r="PT71" s="27"/>
      <c r="PU71" s="27"/>
      <c r="PV71" s="27"/>
      <c r="PW71" s="27"/>
      <c r="PX71" s="27"/>
      <c r="PY71" s="27"/>
      <c r="PZ71" s="27"/>
      <c r="QA71" s="27"/>
      <c r="QB71" s="27"/>
      <c r="QC71" s="27"/>
      <c r="QD71" s="27"/>
      <c r="QE71" s="27"/>
      <c r="QF71" s="27"/>
      <c r="QG71" s="27"/>
      <c r="QH71" s="27"/>
      <c r="QI71" s="27"/>
      <c r="QJ71" s="27"/>
      <c r="QK71" s="27"/>
      <c r="QL71" s="27"/>
      <c r="QM71" s="27"/>
      <c r="QN71" s="27"/>
      <c r="QO71" s="27"/>
      <c r="QP71" s="27"/>
      <c r="QQ71" s="27"/>
      <c r="QR71" s="27"/>
      <c r="QS71" s="27"/>
      <c r="QT71" s="27"/>
      <c r="QU71" s="27"/>
      <c r="QV71" s="27"/>
      <c r="QW71" s="27"/>
      <c r="QX71" s="27"/>
      <c r="QY71" s="27"/>
      <c r="QZ71" s="27"/>
      <c r="RA71" s="27"/>
      <c r="RB71" s="27"/>
      <c r="RC71" s="27"/>
      <c r="RD71" s="27"/>
      <c r="RE71" s="27"/>
      <c r="RF71" s="27"/>
      <c r="RG71" s="27"/>
      <c r="RH71" s="27"/>
      <c r="RI71" s="27"/>
      <c r="RJ71" s="27"/>
      <c r="RK71" s="27"/>
      <c r="RL71" s="27"/>
      <c r="RM71" s="27"/>
      <c r="RN71" s="27"/>
      <c r="RO71" s="27"/>
      <c r="RP71" s="27"/>
      <c r="RQ71" s="27"/>
      <c r="RR71" s="27"/>
      <c r="RS71" s="27"/>
      <c r="RT71" s="27"/>
      <c r="RU71" s="27"/>
      <c r="RV71" s="27"/>
      <c r="RW71" s="27"/>
      <c r="RX71" s="27"/>
      <c r="RY71" s="27"/>
      <c r="RZ71" s="27"/>
      <c r="SA71" s="27"/>
      <c r="SB71" s="27"/>
      <c r="SC71" s="27"/>
      <c r="SD71" s="27"/>
      <c r="SE71" s="27"/>
      <c r="SF71" s="27"/>
      <c r="SG71" s="27"/>
      <c r="SH71" s="27"/>
      <c r="SI71" s="27"/>
      <c r="SJ71" s="27"/>
      <c r="SK71" s="27"/>
      <c r="SL71" s="27"/>
      <c r="SM71" s="27"/>
      <c r="SN71" s="27"/>
      <c r="SO71" s="27"/>
      <c r="SP71" s="27"/>
      <c r="SQ71" s="27"/>
      <c r="SR71" s="27"/>
      <c r="SS71" s="27"/>
      <c r="ST71" s="27"/>
      <c r="SU71" s="27"/>
      <c r="SV71" s="27"/>
      <c r="SW71" s="27"/>
      <c r="SX71" s="27"/>
      <c r="SY71" s="27"/>
      <c r="SZ71" s="27"/>
      <c r="TA71" s="27"/>
      <c r="TB71" s="27"/>
      <c r="TC71" s="27"/>
      <c r="TD71" s="27"/>
      <c r="TE71" s="27"/>
      <c r="TF71" s="27"/>
      <c r="TG71" s="27"/>
      <c r="TH71" s="27"/>
      <c r="TI71" s="27"/>
      <c r="TJ71" s="27"/>
      <c r="TK71" s="27"/>
      <c r="TL71" s="27"/>
      <c r="TM71" s="27"/>
      <c r="TN71" s="27"/>
      <c r="TO71" s="27"/>
      <c r="TP71" s="27"/>
      <c r="TQ71" s="27"/>
      <c r="TR71" s="27"/>
      <c r="TS71" s="27"/>
      <c r="TT71" s="27"/>
      <c r="TU71" s="27"/>
      <c r="TV71" s="27"/>
      <c r="TW71" s="27"/>
      <c r="TX71" s="27"/>
      <c r="TY71" s="27"/>
      <c r="TZ71" s="27"/>
      <c r="UA71" s="27"/>
      <c r="UB71" s="27"/>
      <c r="UC71" s="27"/>
      <c r="UD71" s="27"/>
      <c r="UE71" s="27"/>
      <c r="UF71" s="27"/>
      <c r="UG71" s="27"/>
      <c r="UH71" s="27"/>
      <c r="UI71" s="27"/>
      <c r="UJ71" s="27"/>
      <c r="UK71" s="27"/>
      <c r="UL71" s="27"/>
      <c r="UM71" s="27"/>
      <c r="UN71" s="27"/>
      <c r="UO71" s="27"/>
      <c r="UP71" s="27"/>
      <c r="UQ71" s="27"/>
      <c r="UR71" s="27"/>
      <c r="US71" s="27"/>
      <c r="UT71" s="27"/>
      <c r="UU71" s="27"/>
      <c r="UV71" s="27"/>
      <c r="UW71" s="27"/>
      <c r="UX71" s="27"/>
      <c r="UY71" s="27"/>
      <c r="UZ71" s="27"/>
      <c r="VA71" s="27"/>
      <c r="VB71" s="27"/>
      <c r="VC71" s="27"/>
      <c r="VD71" s="27"/>
      <c r="VE71" s="27"/>
      <c r="VF71" s="27"/>
      <c r="VG71" s="27"/>
      <c r="VH71" s="27"/>
      <c r="VI71" s="27"/>
      <c r="VJ71" s="27"/>
      <c r="VK71" s="27"/>
      <c r="VL71" s="27"/>
      <c r="VM71" s="27"/>
      <c r="VN71" s="27"/>
      <c r="VO71" s="27"/>
      <c r="VP71" s="27"/>
      <c r="VQ71" s="27"/>
      <c r="VR71" s="27"/>
      <c r="VS71" s="27"/>
      <c r="VT71" s="27"/>
      <c r="VU71" s="27"/>
      <c r="VV71" s="27"/>
      <c r="VW71" s="27"/>
      <c r="VX71" s="27"/>
      <c r="VY71" s="27"/>
      <c r="VZ71" s="27"/>
      <c r="WA71" s="27"/>
      <c r="WB71" s="27"/>
      <c r="WC71" s="27"/>
      <c r="WD71" s="27"/>
      <c r="WE71" s="27"/>
      <c r="WF71" s="27"/>
      <c r="WG71" s="27"/>
      <c r="WH71" s="27"/>
      <c r="WI71" s="27"/>
      <c r="WJ71" s="27"/>
      <c r="WK71" s="27"/>
      <c r="WL71" s="27"/>
      <c r="WM71" s="27"/>
      <c r="WN71" s="27"/>
    </row>
    <row r="72" spans="1:612" s="56" customFormat="1" ht="24" customHeight="1" x14ac:dyDescent="0.4">
      <c r="A72" s="191" t="s">
        <v>59</v>
      </c>
      <c r="B72" s="65">
        <f t="shared" ref="B72:I72" si="17">ROUND(IF(ISERROR(B71/B40),0,B71/B40),3)</f>
        <v>0</v>
      </c>
      <c r="C72" s="65">
        <f t="shared" si="17"/>
        <v>0</v>
      </c>
      <c r="D72" s="65">
        <f t="shared" si="17"/>
        <v>0</v>
      </c>
      <c r="E72" s="65">
        <f t="shared" si="17"/>
        <v>0</v>
      </c>
      <c r="F72" s="65">
        <f t="shared" si="17"/>
        <v>0</v>
      </c>
      <c r="G72" s="65">
        <f t="shared" si="17"/>
        <v>0</v>
      </c>
      <c r="H72" s="65">
        <f t="shared" si="17"/>
        <v>0</v>
      </c>
      <c r="I72" s="65">
        <f t="shared" si="17"/>
        <v>0</v>
      </c>
      <c r="J72" s="161">
        <v>0.38800000000000001</v>
      </c>
      <c r="K72" s="161">
        <v>0.42899999999999999</v>
      </c>
      <c r="L72" s="161">
        <v>0.442</v>
      </c>
      <c r="M72" s="161">
        <v>0.45900000000000002</v>
      </c>
      <c r="N72" s="161">
        <v>0.47399999999999998</v>
      </c>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c r="IW72" s="55"/>
      <c r="IX72" s="55"/>
      <c r="IY72" s="55"/>
      <c r="IZ72" s="55"/>
      <c r="JA72" s="55"/>
      <c r="JB72" s="55"/>
      <c r="JC72" s="55"/>
      <c r="JD72" s="55"/>
      <c r="JE72" s="55"/>
      <c r="JF72" s="55"/>
      <c r="JG72" s="55"/>
      <c r="JH72" s="55"/>
      <c r="JI72" s="55"/>
      <c r="JJ72" s="55"/>
      <c r="JK72" s="55"/>
      <c r="JL72" s="55"/>
      <c r="JM72" s="55"/>
      <c r="JN72" s="55"/>
      <c r="JO72" s="55"/>
      <c r="JP72" s="55"/>
      <c r="JQ72" s="55"/>
      <c r="JR72" s="55"/>
      <c r="JS72" s="55"/>
      <c r="JT72" s="55"/>
      <c r="JU72" s="55"/>
      <c r="JV72" s="55"/>
      <c r="JW72" s="55"/>
      <c r="JX72" s="55"/>
      <c r="JY72" s="55"/>
      <c r="JZ72" s="55"/>
      <c r="KA72" s="55"/>
      <c r="KB72" s="55"/>
      <c r="KC72" s="55"/>
      <c r="KD72" s="55"/>
      <c r="KE72" s="55"/>
      <c r="KF72" s="55"/>
      <c r="KG72" s="55"/>
      <c r="KH72" s="55"/>
      <c r="KI72" s="55"/>
      <c r="KJ72" s="55"/>
      <c r="KK72" s="55"/>
      <c r="KL72" s="55"/>
      <c r="KM72" s="55"/>
      <c r="KN72" s="55"/>
      <c r="KO72" s="55"/>
      <c r="KP72" s="55"/>
      <c r="KQ72" s="55"/>
      <c r="KR72" s="55"/>
      <c r="KS72" s="55"/>
      <c r="KT72" s="55"/>
      <c r="KU72" s="55"/>
      <c r="KV72" s="55"/>
      <c r="KW72" s="55"/>
      <c r="KX72" s="55"/>
      <c r="KY72" s="55"/>
      <c r="KZ72" s="55"/>
      <c r="LA72" s="55"/>
      <c r="LB72" s="55"/>
      <c r="LC72" s="55"/>
      <c r="LD72" s="55"/>
      <c r="LE72" s="55"/>
      <c r="LF72" s="55"/>
      <c r="LG72" s="55"/>
      <c r="LH72" s="55"/>
      <c r="LI72" s="55"/>
      <c r="LJ72" s="55"/>
      <c r="LK72" s="55"/>
      <c r="LL72" s="55"/>
      <c r="LM72" s="55"/>
      <c r="LN72" s="55"/>
      <c r="LO72" s="55"/>
      <c r="LP72" s="55"/>
      <c r="LQ72" s="55"/>
      <c r="LR72" s="55"/>
      <c r="LS72" s="55"/>
      <c r="LT72" s="55"/>
      <c r="LU72" s="55"/>
      <c r="LV72" s="55"/>
      <c r="LW72" s="55"/>
      <c r="LX72" s="55"/>
      <c r="LY72" s="55"/>
      <c r="LZ72" s="55"/>
      <c r="MA72" s="55"/>
      <c r="MB72" s="55"/>
      <c r="MC72" s="55"/>
      <c r="MD72" s="55"/>
      <c r="ME72" s="55"/>
      <c r="MF72" s="55"/>
      <c r="MG72" s="55"/>
      <c r="MH72" s="55"/>
      <c r="MI72" s="55"/>
      <c r="MJ72" s="55"/>
      <c r="MK72" s="55"/>
      <c r="ML72" s="55"/>
      <c r="MM72" s="55"/>
      <c r="MN72" s="55"/>
      <c r="MO72" s="55"/>
      <c r="MP72" s="55"/>
      <c r="MQ72" s="55"/>
      <c r="MR72" s="55"/>
      <c r="MS72" s="55"/>
      <c r="MT72" s="55"/>
      <c r="MU72" s="55"/>
      <c r="MV72" s="55"/>
      <c r="MW72" s="55"/>
      <c r="MX72" s="55"/>
      <c r="MY72" s="55"/>
      <c r="MZ72" s="55"/>
      <c r="NA72" s="55"/>
      <c r="NB72" s="55"/>
      <c r="NC72" s="55"/>
      <c r="ND72" s="55"/>
      <c r="NE72" s="55"/>
      <c r="NF72" s="55"/>
      <c r="NG72" s="55"/>
      <c r="NH72" s="55"/>
      <c r="NI72" s="55"/>
      <c r="NJ72" s="55"/>
      <c r="NK72" s="55"/>
      <c r="NL72" s="55"/>
      <c r="NM72" s="55"/>
      <c r="NN72" s="55"/>
      <c r="NO72" s="55"/>
      <c r="NP72" s="55"/>
      <c r="NQ72" s="55"/>
      <c r="NR72" s="55"/>
      <c r="NS72" s="55"/>
      <c r="NT72" s="55"/>
      <c r="NU72" s="55"/>
      <c r="NV72" s="55"/>
      <c r="NW72" s="55"/>
      <c r="NX72" s="55"/>
      <c r="NY72" s="55"/>
      <c r="NZ72" s="55"/>
      <c r="OA72" s="55"/>
      <c r="OB72" s="55"/>
      <c r="OC72" s="55"/>
      <c r="OD72" s="55"/>
      <c r="OE72" s="55"/>
      <c r="OF72" s="55"/>
      <c r="OG72" s="55"/>
      <c r="OH72" s="55"/>
      <c r="OI72" s="55"/>
      <c r="OJ72" s="55"/>
      <c r="OK72" s="55"/>
      <c r="OL72" s="55"/>
      <c r="OM72" s="55"/>
      <c r="ON72" s="55"/>
      <c r="OO72" s="55"/>
      <c r="OP72" s="55"/>
      <c r="OQ72" s="55"/>
      <c r="OR72" s="55"/>
      <c r="OS72" s="55"/>
      <c r="OT72" s="55"/>
      <c r="OU72" s="55"/>
      <c r="OV72" s="55"/>
      <c r="OW72" s="55"/>
      <c r="OX72" s="55"/>
      <c r="OY72" s="55"/>
      <c r="OZ72" s="55"/>
      <c r="PA72" s="55"/>
      <c r="PB72" s="55"/>
      <c r="PC72" s="55"/>
      <c r="PD72" s="55"/>
      <c r="PE72" s="55"/>
      <c r="PF72" s="55"/>
      <c r="PG72" s="55"/>
      <c r="PH72" s="55"/>
      <c r="PI72" s="55"/>
      <c r="PJ72" s="55"/>
      <c r="PK72" s="55"/>
      <c r="PL72" s="55"/>
      <c r="PM72" s="55"/>
      <c r="PN72" s="55"/>
      <c r="PO72" s="55"/>
      <c r="PP72" s="55"/>
      <c r="PQ72" s="55"/>
      <c r="PR72" s="55"/>
      <c r="PS72" s="55"/>
      <c r="PT72" s="55"/>
      <c r="PU72" s="55"/>
      <c r="PV72" s="55"/>
      <c r="PW72" s="55"/>
      <c r="PX72" s="55"/>
      <c r="PY72" s="55"/>
      <c r="PZ72" s="55"/>
      <c r="QA72" s="55"/>
      <c r="QB72" s="55"/>
      <c r="QC72" s="55"/>
      <c r="QD72" s="55"/>
      <c r="QE72" s="55"/>
      <c r="QF72" s="55"/>
      <c r="QG72" s="55"/>
      <c r="QH72" s="55"/>
      <c r="QI72" s="55"/>
      <c r="QJ72" s="55"/>
      <c r="QK72" s="55"/>
      <c r="QL72" s="55"/>
      <c r="QM72" s="55"/>
      <c r="QN72" s="55"/>
      <c r="QO72" s="55"/>
      <c r="QP72" s="55"/>
      <c r="QQ72" s="55"/>
      <c r="QR72" s="55"/>
      <c r="QS72" s="55"/>
      <c r="QT72" s="55"/>
      <c r="QU72" s="55"/>
      <c r="QV72" s="55"/>
      <c r="QW72" s="55"/>
      <c r="QX72" s="55"/>
      <c r="QY72" s="55"/>
      <c r="QZ72" s="55"/>
      <c r="RA72" s="55"/>
      <c r="RB72" s="55"/>
      <c r="RC72" s="55"/>
      <c r="RD72" s="55"/>
      <c r="RE72" s="55"/>
      <c r="RF72" s="55"/>
      <c r="RG72" s="55"/>
      <c r="RH72" s="55"/>
      <c r="RI72" s="55"/>
      <c r="RJ72" s="55"/>
      <c r="RK72" s="55"/>
      <c r="RL72" s="55"/>
      <c r="RM72" s="55"/>
      <c r="RN72" s="55"/>
      <c r="RO72" s="55"/>
      <c r="RP72" s="55"/>
      <c r="RQ72" s="55"/>
      <c r="RR72" s="55"/>
      <c r="RS72" s="55"/>
      <c r="RT72" s="55"/>
      <c r="RU72" s="55"/>
      <c r="RV72" s="55"/>
      <c r="RW72" s="55"/>
      <c r="RX72" s="55"/>
      <c r="RY72" s="55"/>
      <c r="RZ72" s="55"/>
      <c r="SA72" s="55"/>
      <c r="SB72" s="55"/>
      <c r="SC72" s="55"/>
      <c r="SD72" s="55"/>
      <c r="SE72" s="55"/>
      <c r="SF72" s="55"/>
      <c r="SG72" s="55"/>
      <c r="SH72" s="55"/>
      <c r="SI72" s="55"/>
      <c r="SJ72" s="55"/>
      <c r="SK72" s="55"/>
      <c r="SL72" s="55"/>
      <c r="SM72" s="55"/>
      <c r="SN72" s="55"/>
      <c r="SO72" s="55"/>
      <c r="SP72" s="55"/>
      <c r="SQ72" s="55"/>
      <c r="SR72" s="55"/>
      <c r="SS72" s="55"/>
      <c r="ST72" s="55"/>
      <c r="SU72" s="55"/>
      <c r="SV72" s="55"/>
      <c r="SW72" s="55"/>
      <c r="SX72" s="55"/>
      <c r="SY72" s="55"/>
      <c r="SZ72" s="55"/>
      <c r="TA72" s="55"/>
      <c r="TB72" s="55"/>
      <c r="TC72" s="55"/>
      <c r="TD72" s="55"/>
      <c r="TE72" s="55"/>
      <c r="TF72" s="55"/>
      <c r="TG72" s="55"/>
      <c r="TH72" s="55"/>
      <c r="TI72" s="55"/>
      <c r="TJ72" s="55"/>
      <c r="TK72" s="55"/>
      <c r="TL72" s="55"/>
      <c r="TM72" s="55"/>
      <c r="TN72" s="55"/>
      <c r="TO72" s="55"/>
      <c r="TP72" s="55"/>
      <c r="TQ72" s="55"/>
      <c r="TR72" s="55"/>
      <c r="TS72" s="55"/>
      <c r="TT72" s="55"/>
      <c r="TU72" s="55"/>
      <c r="TV72" s="55"/>
      <c r="TW72" s="55"/>
      <c r="TX72" s="55"/>
      <c r="TY72" s="55"/>
      <c r="TZ72" s="55"/>
      <c r="UA72" s="55"/>
      <c r="UB72" s="55"/>
      <c r="UC72" s="55"/>
      <c r="UD72" s="55"/>
      <c r="UE72" s="55"/>
      <c r="UF72" s="55"/>
      <c r="UG72" s="55"/>
      <c r="UH72" s="55"/>
      <c r="UI72" s="55"/>
      <c r="UJ72" s="55"/>
      <c r="UK72" s="55"/>
      <c r="UL72" s="55"/>
      <c r="UM72" s="55"/>
      <c r="UN72" s="55"/>
      <c r="UO72" s="55"/>
      <c r="UP72" s="55"/>
      <c r="UQ72" s="55"/>
      <c r="UR72" s="55"/>
      <c r="US72" s="55"/>
      <c r="UT72" s="55"/>
      <c r="UU72" s="55"/>
      <c r="UV72" s="55"/>
      <c r="UW72" s="55"/>
      <c r="UX72" s="55"/>
      <c r="UY72" s="55"/>
      <c r="UZ72" s="55"/>
      <c r="VA72" s="55"/>
      <c r="VB72" s="55"/>
      <c r="VC72" s="55"/>
      <c r="VD72" s="55"/>
      <c r="VE72" s="55"/>
      <c r="VF72" s="55"/>
      <c r="VG72" s="55"/>
      <c r="VH72" s="55"/>
      <c r="VI72" s="55"/>
      <c r="VJ72" s="55"/>
      <c r="VK72" s="55"/>
      <c r="VL72" s="55"/>
      <c r="VM72" s="55"/>
      <c r="VN72" s="55"/>
      <c r="VO72" s="55"/>
      <c r="VP72" s="55"/>
      <c r="VQ72" s="55"/>
      <c r="VR72" s="55"/>
      <c r="VS72" s="55"/>
      <c r="VT72" s="55"/>
      <c r="VU72" s="55"/>
      <c r="VV72" s="55"/>
      <c r="VW72" s="55"/>
      <c r="VX72" s="55"/>
      <c r="VY72" s="55"/>
      <c r="VZ72" s="55"/>
      <c r="WA72" s="55"/>
      <c r="WB72" s="55"/>
      <c r="WC72" s="55"/>
      <c r="WD72" s="55"/>
      <c r="WE72" s="55"/>
      <c r="WF72" s="55"/>
      <c r="WG72" s="55"/>
      <c r="WH72" s="55"/>
      <c r="WI72" s="55"/>
      <c r="WJ72" s="55"/>
      <c r="WK72" s="55"/>
      <c r="WL72" s="55"/>
      <c r="WM72" s="55"/>
      <c r="WN72" s="55"/>
    </row>
    <row r="73" spans="1:612" s="53" customFormat="1" ht="8.25" customHeight="1" x14ac:dyDescent="0.35">
      <c r="A73" s="192"/>
      <c r="B73" s="66"/>
      <c r="C73" s="66"/>
      <c r="D73" s="66"/>
      <c r="E73" s="66"/>
      <c r="F73" s="66"/>
      <c r="G73" s="66"/>
      <c r="H73" s="66"/>
      <c r="I73" s="66"/>
      <c r="J73" s="153"/>
      <c r="K73" s="153"/>
      <c r="L73" s="153"/>
      <c r="M73" s="153"/>
      <c r="N73" s="153"/>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c r="IS73" s="52"/>
      <c r="IT73" s="52"/>
      <c r="IU73" s="52"/>
      <c r="IV73" s="52"/>
      <c r="IW73" s="52"/>
      <c r="IX73" s="52"/>
      <c r="IY73" s="52"/>
      <c r="IZ73" s="52"/>
      <c r="JA73" s="52"/>
      <c r="JB73" s="52"/>
      <c r="JC73" s="52"/>
      <c r="JD73" s="52"/>
      <c r="JE73" s="52"/>
      <c r="JF73" s="52"/>
      <c r="JG73" s="52"/>
      <c r="JH73" s="52"/>
      <c r="JI73" s="52"/>
      <c r="JJ73" s="52"/>
      <c r="JK73" s="52"/>
      <c r="JL73" s="52"/>
      <c r="JM73" s="52"/>
      <c r="JN73" s="52"/>
      <c r="JO73" s="52"/>
      <c r="JP73" s="52"/>
      <c r="JQ73" s="52"/>
      <c r="JR73" s="52"/>
      <c r="JS73" s="52"/>
      <c r="JT73" s="52"/>
      <c r="JU73" s="52"/>
      <c r="JV73" s="52"/>
      <c r="JW73" s="52"/>
      <c r="JX73" s="52"/>
      <c r="JY73" s="52"/>
      <c r="JZ73" s="52"/>
      <c r="KA73" s="52"/>
      <c r="KB73" s="52"/>
      <c r="KC73" s="52"/>
      <c r="KD73" s="52"/>
      <c r="KE73" s="52"/>
      <c r="KF73" s="52"/>
      <c r="KG73" s="52"/>
      <c r="KH73" s="52"/>
      <c r="KI73" s="52"/>
      <c r="KJ73" s="52"/>
      <c r="KK73" s="52"/>
      <c r="KL73" s="52"/>
      <c r="KM73" s="52"/>
      <c r="KN73" s="52"/>
      <c r="KO73" s="52"/>
      <c r="KP73" s="52"/>
      <c r="KQ73" s="52"/>
      <c r="KR73" s="52"/>
      <c r="KS73" s="52"/>
      <c r="KT73" s="52"/>
      <c r="KU73" s="52"/>
      <c r="KV73" s="52"/>
      <c r="KW73" s="52"/>
      <c r="KX73" s="52"/>
      <c r="KY73" s="52"/>
      <c r="KZ73" s="52"/>
      <c r="LA73" s="52"/>
      <c r="LB73" s="52"/>
      <c r="LC73" s="52"/>
      <c r="LD73" s="52"/>
      <c r="LE73" s="52"/>
      <c r="LF73" s="52"/>
      <c r="LG73" s="52"/>
      <c r="LH73" s="52"/>
      <c r="LI73" s="52"/>
      <c r="LJ73" s="52"/>
      <c r="LK73" s="52"/>
      <c r="LL73" s="52"/>
      <c r="LM73" s="52"/>
      <c r="LN73" s="52"/>
      <c r="LO73" s="52"/>
      <c r="LP73" s="52"/>
      <c r="LQ73" s="52"/>
      <c r="LR73" s="52"/>
      <c r="LS73" s="52"/>
      <c r="LT73" s="52"/>
      <c r="LU73" s="52"/>
      <c r="LV73" s="52"/>
      <c r="LW73" s="52"/>
      <c r="LX73" s="52"/>
      <c r="LY73" s="52"/>
      <c r="LZ73" s="52"/>
      <c r="MA73" s="52"/>
      <c r="MB73" s="52"/>
      <c r="MC73" s="52"/>
      <c r="MD73" s="52"/>
      <c r="ME73" s="52"/>
      <c r="MF73" s="52"/>
      <c r="MG73" s="52"/>
      <c r="MH73" s="52"/>
      <c r="MI73" s="52"/>
      <c r="MJ73" s="52"/>
      <c r="MK73" s="52"/>
      <c r="ML73" s="52"/>
      <c r="MM73" s="52"/>
      <c r="MN73" s="52"/>
      <c r="MO73" s="52"/>
      <c r="MP73" s="52"/>
      <c r="MQ73" s="52"/>
      <c r="MR73" s="52"/>
      <c r="MS73" s="52"/>
      <c r="MT73" s="52"/>
      <c r="MU73" s="52"/>
      <c r="MV73" s="52"/>
      <c r="MW73" s="52"/>
      <c r="MX73" s="52"/>
      <c r="MY73" s="52"/>
      <c r="MZ73" s="52"/>
      <c r="NA73" s="52"/>
      <c r="NB73" s="52"/>
      <c r="NC73" s="52"/>
      <c r="ND73" s="52"/>
      <c r="NE73" s="52"/>
      <c r="NF73" s="52"/>
      <c r="NG73" s="52"/>
      <c r="NH73" s="52"/>
      <c r="NI73" s="52"/>
      <c r="NJ73" s="52"/>
      <c r="NK73" s="52"/>
      <c r="NL73" s="52"/>
      <c r="NM73" s="52"/>
      <c r="NN73" s="52"/>
      <c r="NO73" s="52"/>
      <c r="NP73" s="52"/>
      <c r="NQ73" s="52"/>
      <c r="NR73" s="52"/>
      <c r="NS73" s="52"/>
      <c r="NT73" s="52"/>
      <c r="NU73" s="52"/>
      <c r="NV73" s="52"/>
      <c r="NW73" s="52"/>
      <c r="NX73" s="52"/>
      <c r="NY73" s="52"/>
      <c r="NZ73" s="52"/>
      <c r="OA73" s="52"/>
      <c r="OB73" s="52"/>
      <c r="OC73" s="52"/>
      <c r="OD73" s="52"/>
      <c r="OE73" s="52"/>
      <c r="OF73" s="52"/>
      <c r="OG73" s="52"/>
      <c r="OH73" s="52"/>
      <c r="OI73" s="52"/>
      <c r="OJ73" s="52"/>
      <c r="OK73" s="52"/>
      <c r="OL73" s="52"/>
      <c r="OM73" s="52"/>
      <c r="ON73" s="52"/>
      <c r="OO73" s="52"/>
      <c r="OP73" s="52"/>
      <c r="OQ73" s="52"/>
      <c r="OR73" s="52"/>
      <c r="OS73" s="52"/>
      <c r="OT73" s="52"/>
      <c r="OU73" s="52"/>
      <c r="OV73" s="52"/>
      <c r="OW73" s="52"/>
      <c r="OX73" s="52"/>
      <c r="OY73" s="52"/>
      <c r="OZ73" s="52"/>
      <c r="PA73" s="52"/>
      <c r="PB73" s="52"/>
      <c r="PC73" s="52"/>
      <c r="PD73" s="52"/>
      <c r="PE73" s="52"/>
      <c r="PF73" s="52"/>
      <c r="PG73" s="52"/>
      <c r="PH73" s="52"/>
      <c r="PI73" s="52"/>
      <c r="PJ73" s="52"/>
      <c r="PK73" s="52"/>
      <c r="PL73" s="52"/>
      <c r="PM73" s="52"/>
      <c r="PN73" s="52"/>
      <c r="PO73" s="52"/>
      <c r="PP73" s="52"/>
      <c r="PQ73" s="52"/>
      <c r="PR73" s="52"/>
      <c r="PS73" s="52"/>
      <c r="PT73" s="52"/>
      <c r="PU73" s="52"/>
      <c r="PV73" s="52"/>
      <c r="PW73" s="52"/>
      <c r="PX73" s="52"/>
      <c r="PY73" s="52"/>
      <c r="PZ73" s="52"/>
      <c r="QA73" s="52"/>
      <c r="QB73" s="52"/>
      <c r="QC73" s="52"/>
      <c r="QD73" s="52"/>
      <c r="QE73" s="52"/>
      <c r="QF73" s="52"/>
      <c r="QG73" s="52"/>
      <c r="QH73" s="52"/>
      <c r="QI73" s="52"/>
      <c r="QJ73" s="52"/>
      <c r="QK73" s="52"/>
      <c r="QL73" s="52"/>
      <c r="QM73" s="52"/>
      <c r="QN73" s="52"/>
      <c r="QO73" s="52"/>
      <c r="QP73" s="52"/>
      <c r="QQ73" s="52"/>
      <c r="QR73" s="52"/>
      <c r="QS73" s="52"/>
      <c r="QT73" s="52"/>
      <c r="QU73" s="52"/>
      <c r="QV73" s="52"/>
      <c r="QW73" s="52"/>
      <c r="QX73" s="52"/>
      <c r="QY73" s="52"/>
      <c r="QZ73" s="52"/>
      <c r="RA73" s="52"/>
      <c r="RB73" s="52"/>
      <c r="RC73" s="52"/>
      <c r="RD73" s="52"/>
      <c r="RE73" s="52"/>
      <c r="RF73" s="52"/>
      <c r="RG73" s="52"/>
      <c r="RH73" s="52"/>
      <c r="RI73" s="52"/>
      <c r="RJ73" s="52"/>
      <c r="RK73" s="52"/>
      <c r="RL73" s="52"/>
      <c r="RM73" s="52"/>
      <c r="RN73" s="52"/>
      <c r="RO73" s="52"/>
      <c r="RP73" s="52"/>
      <c r="RQ73" s="52"/>
      <c r="RR73" s="52"/>
      <c r="RS73" s="52"/>
      <c r="RT73" s="52"/>
      <c r="RU73" s="52"/>
      <c r="RV73" s="52"/>
      <c r="RW73" s="52"/>
      <c r="RX73" s="52"/>
      <c r="RY73" s="52"/>
      <c r="RZ73" s="52"/>
      <c r="SA73" s="52"/>
      <c r="SB73" s="52"/>
      <c r="SC73" s="52"/>
      <c r="SD73" s="52"/>
      <c r="SE73" s="52"/>
      <c r="SF73" s="52"/>
      <c r="SG73" s="52"/>
      <c r="SH73" s="52"/>
      <c r="SI73" s="52"/>
      <c r="SJ73" s="52"/>
      <c r="SK73" s="52"/>
      <c r="SL73" s="52"/>
      <c r="SM73" s="52"/>
      <c r="SN73" s="52"/>
      <c r="SO73" s="52"/>
      <c r="SP73" s="52"/>
      <c r="SQ73" s="52"/>
      <c r="SR73" s="52"/>
      <c r="SS73" s="52"/>
      <c r="ST73" s="52"/>
      <c r="SU73" s="52"/>
      <c r="SV73" s="52"/>
      <c r="SW73" s="52"/>
      <c r="SX73" s="52"/>
      <c r="SY73" s="52"/>
      <c r="SZ73" s="52"/>
      <c r="TA73" s="52"/>
      <c r="TB73" s="52"/>
      <c r="TC73" s="52"/>
      <c r="TD73" s="52"/>
      <c r="TE73" s="52"/>
      <c r="TF73" s="52"/>
      <c r="TG73" s="52"/>
      <c r="TH73" s="52"/>
      <c r="TI73" s="52"/>
      <c r="TJ73" s="52"/>
      <c r="TK73" s="52"/>
      <c r="TL73" s="52"/>
      <c r="TM73" s="52"/>
      <c r="TN73" s="52"/>
      <c r="TO73" s="52"/>
      <c r="TP73" s="52"/>
      <c r="TQ73" s="52"/>
      <c r="TR73" s="52"/>
      <c r="TS73" s="52"/>
      <c r="TT73" s="52"/>
      <c r="TU73" s="52"/>
      <c r="TV73" s="52"/>
      <c r="TW73" s="52"/>
      <c r="TX73" s="52"/>
      <c r="TY73" s="52"/>
      <c r="TZ73" s="52"/>
      <c r="UA73" s="52"/>
      <c r="UB73" s="52"/>
      <c r="UC73" s="52"/>
      <c r="UD73" s="52"/>
      <c r="UE73" s="52"/>
      <c r="UF73" s="52"/>
      <c r="UG73" s="52"/>
      <c r="UH73" s="52"/>
      <c r="UI73" s="52"/>
      <c r="UJ73" s="52"/>
      <c r="UK73" s="52"/>
      <c r="UL73" s="52"/>
      <c r="UM73" s="52"/>
      <c r="UN73" s="52"/>
      <c r="UO73" s="52"/>
      <c r="UP73" s="52"/>
      <c r="UQ73" s="52"/>
      <c r="UR73" s="52"/>
      <c r="US73" s="52"/>
      <c r="UT73" s="52"/>
      <c r="UU73" s="52"/>
      <c r="UV73" s="52"/>
      <c r="UW73" s="52"/>
      <c r="UX73" s="52"/>
      <c r="UY73" s="52"/>
      <c r="UZ73" s="52"/>
      <c r="VA73" s="52"/>
      <c r="VB73" s="52"/>
      <c r="VC73" s="52"/>
      <c r="VD73" s="52"/>
      <c r="VE73" s="52"/>
      <c r="VF73" s="52"/>
      <c r="VG73" s="52"/>
      <c r="VH73" s="52"/>
      <c r="VI73" s="52"/>
      <c r="VJ73" s="52"/>
      <c r="VK73" s="52"/>
      <c r="VL73" s="52"/>
      <c r="VM73" s="52"/>
      <c r="VN73" s="52"/>
      <c r="VO73" s="52"/>
      <c r="VP73" s="52"/>
      <c r="VQ73" s="52"/>
      <c r="VR73" s="52"/>
      <c r="VS73" s="52"/>
      <c r="VT73" s="52"/>
      <c r="VU73" s="52"/>
      <c r="VV73" s="52"/>
      <c r="VW73" s="52"/>
      <c r="VX73" s="52"/>
      <c r="VY73" s="52"/>
      <c r="VZ73" s="52"/>
      <c r="WA73" s="52"/>
      <c r="WB73" s="52"/>
      <c r="WC73" s="52"/>
      <c r="WD73" s="52"/>
      <c r="WE73" s="52"/>
      <c r="WF73" s="52"/>
      <c r="WG73" s="52"/>
      <c r="WH73" s="52"/>
      <c r="WI73" s="52"/>
      <c r="WJ73" s="52"/>
      <c r="WK73" s="52"/>
      <c r="WL73" s="52"/>
      <c r="WM73" s="52"/>
      <c r="WN73" s="52"/>
    </row>
    <row r="74" spans="1:612" ht="24" customHeight="1" x14ac:dyDescent="0.35">
      <c r="A74" s="193" t="s">
        <v>60</v>
      </c>
      <c r="B74" s="68"/>
      <c r="C74" s="68"/>
      <c r="D74" s="68"/>
      <c r="E74" s="68"/>
      <c r="F74" s="68"/>
      <c r="G74" s="68"/>
      <c r="H74" s="68"/>
      <c r="I74" s="68"/>
      <c r="J74" s="146"/>
      <c r="K74" s="146"/>
      <c r="L74" s="146"/>
      <c r="M74" s="146"/>
      <c r="N74" s="146"/>
    </row>
    <row r="75" spans="1:612" ht="24" customHeight="1" x14ac:dyDescent="0.35">
      <c r="A75" s="183" t="s">
        <v>99</v>
      </c>
      <c r="B75" s="23" t="e">
        <f>ROUND((SUM(#REF!)/1000 - SUM(#REF!)/1000),0)-2</f>
        <v>#REF!</v>
      </c>
      <c r="C75" s="23" t="e">
        <f>ROUND((SUM(#REF!)/1000 - SUM(#REF!)/1000),0)</f>
        <v>#REF!</v>
      </c>
      <c r="D75" s="23" t="e">
        <f>ROUND((SUM(#REF!)/1000 - SUM(#REF!)/1000),0)</f>
        <v>#REF!</v>
      </c>
      <c r="E75" s="23" t="e">
        <f>ROUND((SUM(#REF!)/1000 - SUM(#REF!)/1000),0)</f>
        <v>#REF!</v>
      </c>
      <c r="F75" s="23" t="e">
        <f>ROUND((SUM(#REF!)/1000 - SUM(#REF!)/1000),0)</f>
        <v>#REF!</v>
      </c>
      <c r="G75" s="23" t="e">
        <f>ROUND((SUM(#REF!)/1000 - SUM(#REF!)/1000),0)</f>
        <v>#REF!</v>
      </c>
      <c r="H75" s="23" t="e">
        <f>ROUND((SUM(#REF!)/1000 - SUM(#REF!)/1000),0)-1</f>
        <v>#REF!</v>
      </c>
      <c r="I75" s="23" t="e">
        <f>ROUND((SUM(#REF!)/1000 - SUM(#REF!)/1000),0)</f>
        <v>#REF!</v>
      </c>
      <c r="J75" s="135">
        <v>1636</v>
      </c>
      <c r="K75" s="135">
        <v>3737</v>
      </c>
      <c r="L75" s="135">
        <v>4077</v>
      </c>
      <c r="M75" s="135">
        <v>6740</v>
      </c>
      <c r="N75" s="135">
        <v>6900</v>
      </c>
    </row>
    <row r="76" spans="1:612" ht="24" customHeight="1" x14ac:dyDescent="0.35">
      <c r="A76" s="183" t="s">
        <v>100</v>
      </c>
      <c r="B76" s="40" t="e">
        <f>ROUND(([1]!HsGetValue("DWShared2_Consol_Consol","All Periods#"&amp;#REF!&amp;";All Types#"&amp;#REF!&amp;";All Fiscal Years#"&amp;#REF!&amp;";All Scenarios#"&amp;#REF!&amp;";All Source Docs#"&amp;#REF!&amp;";All Locations#"&amp;#REF!&amp;";All Measures#"&amp;#REF!&amp;"")/1000)*-1,0)+1</f>
        <v>#VALUE!</v>
      </c>
      <c r="C76" s="40" t="e">
        <f>ROUND(([1]!HsGetValue("DWShared2_Consol_Consol","All Periods#"&amp;#REF!&amp;";All Types#"&amp;#REF!&amp;";All Fiscal Years#"&amp;#REF!&amp;";All Scenarios#"&amp;#REF!&amp;";All Source Docs#"&amp;#REF!&amp;";All Locations#"&amp;#REF!&amp;";All Measures#"&amp;#REF!&amp;"")/1000)*-1,0)</f>
        <v>#VALUE!</v>
      </c>
      <c r="D76" s="40" t="e">
        <f>ROUND(([1]!HsGetValue("DWShared2_Consol_Consol","All Periods#"&amp;#REF!&amp;";All Types#"&amp;#REF!&amp;";All Fiscal Years#"&amp;#REF!&amp;";All Scenarios#"&amp;#REF!&amp;";All Source Docs#"&amp;#REF!&amp;";All Locations#"&amp;#REF!&amp;";All Measures#"&amp;#REF!&amp;"")/1000)*-1,0)-1</f>
        <v>#VALUE!</v>
      </c>
      <c r="E76" s="40" t="e">
        <f>ROUND(([1]!HsGetValue("DWShared2_Consol_Consol","All Periods#"&amp;#REF!&amp;";All Types#"&amp;#REF!&amp;";All Fiscal Years#"&amp;#REF!&amp;";All Scenarios#"&amp;#REF!&amp;";All Source Docs#"&amp;#REF!&amp;";All Locations#"&amp;#REF!&amp;";All Measures#"&amp;#REF!&amp;"")/1000)*-1,0)</f>
        <v>#VALUE!</v>
      </c>
      <c r="F76" s="40" t="e">
        <f>ROUND(([1]!HsGetValue("DWShared2_Consol_Consol","All Periods#"&amp;#REF!&amp;";All Types#"&amp;#REF!&amp;";All Fiscal Years#"&amp;#REF!&amp;";All Scenarios#"&amp;#REF!&amp;";All Source Docs#"&amp;#REF!&amp;";All Locations#"&amp;#REF!&amp;";All Measures#"&amp;#REF!&amp;"")/1000)*-1,0)</f>
        <v>#VALUE!</v>
      </c>
      <c r="G76" s="40" t="e">
        <f>ROUND(([1]!HsGetValue("DWShared2_Consol_Consol","All Periods#"&amp;#REF!&amp;";All Types#"&amp;#REF!&amp;";All Fiscal Years#"&amp;#REF!&amp;";All Scenarios#"&amp;#REF!&amp;";All Source Docs#"&amp;#REF!&amp;";All Locations#"&amp;#REF!&amp;";All Measures#"&amp;#REF!&amp;"")/1000)*-1,0)</f>
        <v>#VALUE!</v>
      </c>
      <c r="H76" s="40" t="e">
        <f>ROUND(([1]!HsGetValue("DWShared2_Consol_Consol","All Periods#"&amp;#REF!&amp;";All Types#"&amp;#REF!&amp;";All Fiscal Years#"&amp;#REF!&amp;";All Scenarios#"&amp;#REF!&amp;";All Source Docs#"&amp;#REF!&amp;";All Locations#"&amp;#REF!&amp;";All Measures#"&amp;#REF!&amp;"")/1000)*-1,0)+1</f>
        <v>#VALUE!</v>
      </c>
      <c r="I76" s="40" t="e">
        <f>ROUND(([1]!HsGetValue("DWShared2_Consol_Consol","All Periods#"&amp;#REF!&amp;";All Types#"&amp;#REF!&amp;";All Fiscal Years#"&amp;#REF!&amp;";All Scenarios#"&amp;#REF!&amp;";All Source Docs#"&amp;#REF!&amp;";All Locations#"&amp;#REF!&amp;";All Measures#"&amp;#REF!&amp;"")/1000)*-1,0)</f>
        <v>#VALUE!</v>
      </c>
      <c r="J76" s="145">
        <v>1038</v>
      </c>
      <c r="K76" s="145">
        <v>872</v>
      </c>
      <c r="L76" s="145">
        <v>1020</v>
      </c>
      <c r="M76" s="145">
        <v>1203</v>
      </c>
      <c r="N76" s="145">
        <v>1199</v>
      </c>
    </row>
    <row r="77" spans="1:612" ht="24" customHeight="1" x14ac:dyDescent="0.35">
      <c r="A77" s="174" t="s">
        <v>101</v>
      </c>
      <c r="B77" s="41" t="e">
        <f>ROUND((SUM(#REF!,#REF!))/1000,0)+4</f>
        <v>#REF!</v>
      </c>
      <c r="C77" s="41" t="e">
        <f>ROUND((SUM(#REF!,#REF!))/1000,0)-1</f>
        <v>#REF!</v>
      </c>
      <c r="D77" s="41" t="e">
        <f>ROUND((SUM(#REF!,#REF!))/1000,0)+1</f>
        <v>#REF!</v>
      </c>
      <c r="E77" s="41" t="e">
        <f>ROUND((SUM(#REF!,#REF!))/1000,0)+1</f>
        <v>#REF!</v>
      </c>
      <c r="F77" s="41" t="e">
        <f>ROUND((SUM(#REF!,#REF!))/1000,0)+1</f>
        <v>#REF!</v>
      </c>
      <c r="G77" s="41" t="e">
        <f>ROUND((SUM(#REF!,#REF!))/1000,0)+2</f>
        <v>#REF!</v>
      </c>
      <c r="H77" s="41" t="e">
        <f>ROUND((SUM(#REF!,#REF!))/1000,0)+2</f>
        <v>#REF!</v>
      </c>
      <c r="I77" s="41" t="e">
        <f>ROUND((SUM(#REF!,#REF!))/1000,0)+2</f>
        <v>#REF!</v>
      </c>
      <c r="J77" s="150">
        <v>5197</v>
      </c>
      <c r="K77" s="150">
        <v>4933</v>
      </c>
      <c r="L77" s="150">
        <v>4841</v>
      </c>
      <c r="M77" s="150">
        <v>5220</v>
      </c>
      <c r="N77" s="150">
        <v>5500</v>
      </c>
    </row>
    <row r="78" spans="1:612" s="59" customFormat="1" ht="24" customHeight="1" x14ac:dyDescent="0.4">
      <c r="A78" s="177" t="s">
        <v>61</v>
      </c>
      <c r="B78" s="33" t="e">
        <f t="shared" ref="B78:I78" si="18">ROUND(B75+B76+B77,0)</f>
        <v>#REF!</v>
      </c>
      <c r="C78" s="33" t="e">
        <f t="shared" si="18"/>
        <v>#REF!</v>
      </c>
      <c r="D78" s="33" t="e">
        <f t="shared" si="18"/>
        <v>#REF!</v>
      </c>
      <c r="E78" s="33" t="e">
        <f t="shared" si="18"/>
        <v>#REF!</v>
      </c>
      <c r="F78" s="33" t="e">
        <f t="shared" si="18"/>
        <v>#REF!</v>
      </c>
      <c r="G78" s="33" t="e">
        <f t="shared" si="18"/>
        <v>#REF!</v>
      </c>
      <c r="H78" s="33" t="e">
        <f t="shared" si="18"/>
        <v>#REF!</v>
      </c>
      <c r="I78" s="33" t="e">
        <f t="shared" si="18"/>
        <v>#REF!</v>
      </c>
      <c r="J78" s="141">
        <v>7871</v>
      </c>
      <c r="K78" s="141">
        <v>9542</v>
      </c>
      <c r="L78" s="141">
        <v>9938</v>
      </c>
      <c r="M78" s="141">
        <v>13163</v>
      </c>
      <c r="N78" s="141">
        <v>13599</v>
      </c>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c r="CU78" s="27"/>
      <c r="CV78" s="27"/>
      <c r="CW78" s="27"/>
      <c r="CX78" s="27"/>
      <c r="CY78" s="27"/>
      <c r="CZ78" s="27"/>
      <c r="DA78" s="27"/>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c r="DZ78" s="27"/>
      <c r="EA78" s="27"/>
      <c r="EB78" s="27"/>
      <c r="EC78" s="27"/>
      <c r="ED78" s="27"/>
      <c r="EE78" s="27"/>
      <c r="EF78" s="27"/>
      <c r="EG78" s="27"/>
      <c r="EH78" s="27"/>
      <c r="EI78" s="27"/>
      <c r="EJ78" s="27"/>
      <c r="EK78" s="27"/>
      <c r="EL78" s="27"/>
      <c r="EM78" s="27"/>
      <c r="EN78" s="27"/>
      <c r="EO78" s="27"/>
      <c r="EP78" s="27"/>
      <c r="EQ78" s="27"/>
      <c r="ER78" s="27"/>
      <c r="ES78" s="27"/>
      <c r="ET78" s="27"/>
      <c r="EU78" s="27"/>
      <c r="EV78" s="27"/>
      <c r="EW78" s="27"/>
      <c r="EX78" s="27"/>
      <c r="EY78" s="27"/>
      <c r="EZ78" s="27"/>
      <c r="FA78" s="27"/>
      <c r="FB78" s="27"/>
      <c r="FC78" s="27"/>
      <c r="FD78" s="27"/>
      <c r="FE78" s="27"/>
      <c r="FF78" s="27"/>
      <c r="FG78" s="27"/>
      <c r="FH78" s="27"/>
      <c r="FI78" s="27"/>
      <c r="FJ78" s="27"/>
      <c r="FK78" s="27"/>
      <c r="FL78" s="27"/>
      <c r="FM78" s="27"/>
      <c r="FN78" s="27"/>
      <c r="FO78" s="27"/>
      <c r="FP78" s="27"/>
      <c r="FQ78" s="27"/>
      <c r="FR78" s="27"/>
      <c r="FS78" s="27"/>
      <c r="FT78" s="27"/>
      <c r="FU78" s="27"/>
      <c r="FV78" s="27"/>
      <c r="FW78" s="27"/>
      <c r="FX78" s="27"/>
      <c r="FY78" s="27"/>
      <c r="FZ78" s="27"/>
      <c r="GA78" s="27"/>
      <c r="GB78" s="27"/>
      <c r="GC78" s="27"/>
      <c r="GD78" s="27"/>
      <c r="GE78" s="27"/>
      <c r="GF78" s="27"/>
      <c r="GG78" s="27"/>
      <c r="GH78" s="27"/>
      <c r="GI78" s="27"/>
      <c r="GJ78" s="27"/>
      <c r="GK78" s="27"/>
      <c r="GL78" s="27"/>
      <c r="GM78" s="27"/>
      <c r="GN78" s="27"/>
      <c r="GO78" s="27"/>
      <c r="GP78" s="27"/>
      <c r="GQ78" s="27"/>
      <c r="GR78" s="27"/>
      <c r="GS78" s="27"/>
      <c r="GT78" s="27"/>
      <c r="GU78" s="27"/>
      <c r="GV78" s="27"/>
      <c r="GW78" s="27"/>
      <c r="GX78" s="27"/>
      <c r="GY78" s="27"/>
      <c r="GZ78" s="27"/>
      <c r="HA78" s="27"/>
      <c r="HB78" s="27"/>
      <c r="HC78" s="27"/>
      <c r="HD78" s="27"/>
      <c r="HE78" s="27"/>
      <c r="HF78" s="27"/>
      <c r="HG78" s="27"/>
      <c r="HH78" s="27"/>
      <c r="HI78" s="27"/>
      <c r="HJ78" s="27"/>
      <c r="HK78" s="27"/>
      <c r="HL78" s="27"/>
      <c r="HM78" s="27"/>
      <c r="HN78" s="27"/>
      <c r="HO78" s="27"/>
      <c r="HP78" s="27"/>
      <c r="HQ78" s="27"/>
      <c r="HR78" s="27"/>
      <c r="HS78" s="27"/>
      <c r="HT78" s="27"/>
      <c r="HU78" s="27"/>
      <c r="HV78" s="27"/>
      <c r="HW78" s="27"/>
      <c r="HX78" s="27"/>
      <c r="HY78" s="27"/>
      <c r="HZ78" s="27"/>
      <c r="IA78" s="27"/>
      <c r="IB78" s="27"/>
      <c r="IC78" s="27"/>
      <c r="ID78" s="27"/>
      <c r="IE78" s="27"/>
      <c r="IF78" s="27"/>
      <c r="IG78" s="27"/>
      <c r="IH78" s="27"/>
      <c r="II78" s="27"/>
      <c r="IJ78" s="27"/>
      <c r="IK78" s="27"/>
      <c r="IL78" s="27"/>
      <c r="IM78" s="27"/>
      <c r="IN78" s="27"/>
      <c r="IO78" s="27"/>
      <c r="IP78" s="27"/>
      <c r="IQ78" s="27"/>
      <c r="IR78" s="27"/>
      <c r="IS78" s="27"/>
      <c r="IT78" s="27"/>
      <c r="IU78" s="27"/>
      <c r="IV78" s="27"/>
      <c r="IW78" s="27"/>
      <c r="IX78" s="27"/>
      <c r="IY78" s="27"/>
      <c r="IZ78" s="27"/>
      <c r="JA78" s="27"/>
      <c r="JB78" s="27"/>
      <c r="JC78" s="27"/>
      <c r="JD78" s="27"/>
      <c r="JE78" s="27"/>
      <c r="JF78" s="27"/>
      <c r="JG78" s="27"/>
      <c r="JH78" s="27"/>
      <c r="JI78" s="27"/>
      <c r="JJ78" s="27"/>
      <c r="JK78" s="27"/>
      <c r="JL78" s="27"/>
      <c r="JM78" s="27"/>
      <c r="JN78" s="27"/>
      <c r="JO78" s="27"/>
      <c r="JP78" s="27"/>
      <c r="JQ78" s="27"/>
      <c r="JR78" s="27"/>
      <c r="JS78" s="27"/>
      <c r="JT78" s="27"/>
      <c r="JU78" s="27"/>
      <c r="JV78" s="27"/>
      <c r="JW78" s="27"/>
      <c r="JX78" s="27"/>
      <c r="JY78" s="27"/>
      <c r="JZ78" s="27"/>
      <c r="KA78" s="27"/>
      <c r="KB78" s="27"/>
      <c r="KC78" s="27"/>
      <c r="KD78" s="27"/>
      <c r="KE78" s="27"/>
      <c r="KF78" s="27"/>
      <c r="KG78" s="27"/>
      <c r="KH78" s="27"/>
      <c r="KI78" s="27"/>
      <c r="KJ78" s="27"/>
      <c r="KK78" s="27"/>
      <c r="KL78" s="27"/>
      <c r="KM78" s="27"/>
      <c r="KN78" s="27"/>
      <c r="KO78" s="27"/>
      <c r="KP78" s="27"/>
      <c r="KQ78" s="27"/>
      <c r="KR78" s="27"/>
      <c r="KS78" s="27"/>
      <c r="KT78" s="27"/>
      <c r="KU78" s="27"/>
      <c r="KV78" s="27"/>
      <c r="KW78" s="27"/>
      <c r="KX78" s="27"/>
      <c r="KY78" s="27"/>
      <c r="KZ78" s="27"/>
      <c r="LA78" s="27"/>
      <c r="LB78" s="27"/>
      <c r="LC78" s="27"/>
      <c r="LD78" s="27"/>
      <c r="LE78" s="27"/>
      <c r="LF78" s="27"/>
      <c r="LG78" s="27"/>
      <c r="LH78" s="27"/>
      <c r="LI78" s="27"/>
      <c r="LJ78" s="27"/>
      <c r="LK78" s="27"/>
      <c r="LL78" s="27"/>
      <c r="LM78" s="27"/>
      <c r="LN78" s="27"/>
      <c r="LO78" s="27"/>
      <c r="LP78" s="27"/>
      <c r="LQ78" s="27"/>
      <c r="LR78" s="27"/>
      <c r="LS78" s="27"/>
      <c r="LT78" s="27"/>
      <c r="LU78" s="27"/>
      <c r="LV78" s="27"/>
      <c r="LW78" s="27"/>
      <c r="LX78" s="27"/>
      <c r="LY78" s="27"/>
      <c r="LZ78" s="27"/>
      <c r="MA78" s="27"/>
      <c r="MB78" s="27"/>
      <c r="MC78" s="27"/>
      <c r="MD78" s="27"/>
      <c r="ME78" s="27"/>
      <c r="MF78" s="27"/>
      <c r="MG78" s="27"/>
      <c r="MH78" s="27"/>
      <c r="MI78" s="27"/>
      <c r="MJ78" s="27"/>
      <c r="MK78" s="27"/>
      <c r="ML78" s="27"/>
      <c r="MM78" s="27"/>
      <c r="MN78" s="27"/>
      <c r="MO78" s="27"/>
      <c r="MP78" s="27"/>
      <c r="MQ78" s="27"/>
      <c r="MR78" s="27"/>
      <c r="MS78" s="27"/>
      <c r="MT78" s="27"/>
      <c r="MU78" s="27"/>
      <c r="MV78" s="27"/>
      <c r="MW78" s="27"/>
      <c r="MX78" s="27"/>
      <c r="MY78" s="27"/>
      <c r="MZ78" s="27"/>
      <c r="NA78" s="27"/>
      <c r="NB78" s="27"/>
      <c r="NC78" s="27"/>
      <c r="ND78" s="27"/>
      <c r="NE78" s="27"/>
      <c r="NF78" s="27"/>
      <c r="NG78" s="27"/>
      <c r="NH78" s="27"/>
      <c r="NI78" s="27"/>
      <c r="NJ78" s="27"/>
      <c r="NK78" s="27"/>
      <c r="NL78" s="27"/>
      <c r="NM78" s="27"/>
      <c r="NN78" s="27"/>
      <c r="NO78" s="27"/>
      <c r="NP78" s="27"/>
      <c r="NQ78" s="27"/>
      <c r="NR78" s="27"/>
      <c r="NS78" s="27"/>
      <c r="NT78" s="27"/>
      <c r="NU78" s="27"/>
      <c r="NV78" s="27"/>
      <c r="NW78" s="27"/>
      <c r="NX78" s="27"/>
      <c r="NY78" s="27"/>
      <c r="NZ78" s="27"/>
      <c r="OA78" s="27"/>
      <c r="OB78" s="27"/>
      <c r="OC78" s="27"/>
      <c r="OD78" s="27"/>
      <c r="OE78" s="27"/>
      <c r="OF78" s="27"/>
      <c r="OG78" s="27"/>
      <c r="OH78" s="27"/>
      <c r="OI78" s="27"/>
      <c r="OJ78" s="27"/>
      <c r="OK78" s="27"/>
      <c r="OL78" s="27"/>
      <c r="OM78" s="27"/>
      <c r="ON78" s="27"/>
      <c r="OO78" s="27"/>
      <c r="OP78" s="27"/>
      <c r="OQ78" s="27"/>
      <c r="OR78" s="27"/>
      <c r="OS78" s="27"/>
      <c r="OT78" s="27"/>
      <c r="OU78" s="27"/>
      <c r="OV78" s="27"/>
      <c r="OW78" s="27"/>
      <c r="OX78" s="27"/>
      <c r="OY78" s="27"/>
      <c r="OZ78" s="27"/>
      <c r="PA78" s="27"/>
      <c r="PB78" s="27"/>
      <c r="PC78" s="27"/>
      <c r="PD78" s="27"/>
      <c r="PE78" s="27"/>
      <c r="PF78" s="27"/>
      <c r="PG78" s="27"/>
      <c r="PH78" s="27"/>
      <c r="PI78" s="27"/>
      <c r="PJ78" s="27"/>
      <c r="PK78" s="27"/>
      <c r="PL78" s="27"/>
      <c r="PM78" s="27"/>
      <c r="PN78" s="27"/>
      <c r="PO78" s="27"/>
      <c r="PP78" s="27"/>
      <c r="PQ78" s="27"/>
      <c r="PR78" s="27"/>
      <c r="PS78" s="27"/>
      <c r="PT78" s="27"/>
      <c r="PU78" s="27"/>
      <c r="PV78" s="27"/>
      <c r="PW78" s="27"/>
      <c r="PX78" s="27"/>
      <c r="PY78" s="27"/>
      <c r="PZ78" s="27"/>
      <c r="QA78" s="27"/>
      <c r="QB78" s="27"/>
      <c r="QC78" s="27"/>
      <c r="QD78" s="27"/>
      <c r="QE78" s="27"/>
      <c r="QF78" s="27"/>
      <c r="QG78" s="27"/>
      <c r="QH78" s="27"/>
      <c r="QI78" s="27"/>
      <c r="QJ78" s="27"/>
      <c r="QK78" s="27"/>
      <c r="QL78" s="27"/>
      <c r="QM78" s="27"/>
      <c r="QN78" s="27"/>
      <c r="QO78" s="27"/>
      <c r="QP78" s="27"/>
      <c r="QQ78" s="27"/>
      <c r="QR78" s="27"/>
      <c r="QS78" s="27"/>
      <c r="QT78" s="27"/>
      <c r="QU78" s="27"/>
      <c r="QV78" s="27"/>
      <c r="QW78" s="27"/>
      <c r="QX78" s="27"/>
      <c r="QY78" s="27"/>
      <c r="QZ78" s="27"/>
      <c r="RA78" s="27"/>
      <c r="RB78" s="27"/>
      <c r="RC78" s="27"/>
      <c r="RD78" s="27"/>
      <c r="RE78" s="27"/>
      <c r="RF78" s="27"/>
      <c r="RG78" s="27"/>
      <c r="RH78" s="27"/>
      <c r="RI78" s="27"/>
      <c r="RJ78" s="27"/>
      <c r="RK78" s="27"/>
      <c r="RL78" s="27"/>
      <c r="RM78" s="27"/>
      <c r="RN78" s="27"/>
      <c r="RO78" s="27"/>
      <c r="RP78" s="27"/>
      <c r="RQ78" s="27"/>
      <c r="RR78" s="27"/>
      <c r="RS78" s="27"/>
      <c r="RT78" s="27"/>
      <c r="RU78" s="27"/>
      <c r="RV78" s="27"/>
      <c r="RW78" s="27"/>
      <c r="RX78" s="27"/>
      <c r="RY78" s="27"/>
      <c r="RZ78" s="27"/>
      <c r="SA78" s="27"/>
      <c r="SB78" s="27"/>
      <c r="SC78" s="27"/>
      <c r="SD78" s="27"/>
      <c r="SE78" s="27"/>
      <c r="SF78" s="27"/>
      <c r="SG78" s="27"/>
      <c r="SH78" s="27"/>
      <c r="SI78" s="27"/>
      <c r="SJ78" s="27"/>
      <c r="SK78" s="27"/>
      <c r="SL78" s="27"/>
      <c r="SM78" s="27"/>
      <c r="SN78" s="27"/>
      <c r="SO78" s="27"/>
      <c r="SP78" s="27"/>
      <c r="SQ78" s="27"/>
      <c r="SR78" s="27"/>
      <c r="SS78" s="27"/>
      <c r="ST78" s="27"/>
      <c r="SU78" s="27"/>
      <c r="SV78" s="27"/>
      <c r="SW78" s="27"/>
      <c r="SX78" s="27"/>
      <c r="SY78" s="27"/>
      <c r="SZ78" s="27"/>
      <c r="TA78" s="27"/>
      <c r="TB78" s="27"/>
      <c r="TC78" s="27"/>
      <c r="TD78" s="27"/>
      <c r="TE78" s="27"/>
      <c r="TF78" s="27"/>
      <c r="TG78" s="27"/>
      <c r="TH78" s="27"/>
      <c r="TI78" s="27"/>
      <c r="TJ78" s="27"/>
      <c r="TK78" s="27"/>
      <c r="TL78" s="27"/>
      <c r="TM78" s="27"/>
      <c r="TN78" s="27"/>
      <c r="TO78" s="27"/>
      <c r="TP78" s="27"/>
      <c r="TQ78" s="27"/>
      <c r="TR78" s="27"/>
      <c r="TS78" s="27"/>
      <c r="TT78" s="27"/>
      <c r="TU78" s="27"/>
      <c r="TV78" s="27"/>
      <c r="TW78" s="27"/>
      <c r="TX78" s="27"/>
      <c r="TY78" s="27"/>
      <c r="TZ78" s="27"/>
      <c r="UA78" s="27"/>
      <c r="UB78" s="27"/>
      <c r="UC78" s="27"/>
      <c r="UD78" s="27"/>
      <c r="UE78" s="27"/>
      <c r="UF78" s="27"/>
      <c r="UG78" s="27"/>
      <c r="UH78" s="27"/>
      <c r="UI78" s="27"/>
      <c r="UJ78" s="27"/>
      <c r="UK78" s="27"/>
      <c r="UL78" s="27"/>
      <c r="UM78" s="27"/>
      <c r="UN78" s="27"/>
      <c r="UO78" s="27"/>
      <c r="UP78" s="27"/>
      <c r="UQ78" s="27"/>
      <c r="UR78" s="27"/>
      <c r="US78" s="27"/>
      <c r="UT78" s="27"/>
      <c r="UU78" s="27"/>
      <c r="UV78" s="27"/>
      <c r="UW78" s="27"/>
      <c r="UX78" s="27"/>
      <c r="UY78" s="27"/>
      <c r="UZ78" s="27"/>
      <c r="VA78" s="27"/>
      <c r="VB78" s="27"/>
      <c r="VC78" s="27"/>
      <c r="VD78" s="27"/>
      <c r="VE78" s="27"/>
      <c r="VF78" s="27"/>
      <c r="VG78" s="27"/>
      <c r="VH78" s="27"/>
      <c r="VI78" s="27"/>
      <c r="VJ78" s="27"/>
      <c r="VK78" s="27"/>
      <c r="VL78" s="27"/>
      <c r="VM78" s="27"/>
      <c r="VN78" s="27"/>
      <c r="VO78" s="27"/>
      <c r="VP78" s="27"/>
      <c r="VQ78" s="27"/>
      <c r="VR78" s="27"/>
      <c r="VS78" s="27"/>
      <c r="VT78" s="27"/>
      <c r="VU78" s="27"/>
      <c r="VV78" s="27"/>
      <c r="VW78" s="27"/>
      <c r="VX78" s="27"/>
      <c r="VY78" s="27"/>
      <c r="VZ78" s="27"/>
      <c r="WA78" s="27"/>
      <c r="WB78" s="27"/>
      <c r="WC78" s="27"/>
      <c r="WD78" s="27"/>
      <c r="WE78" s="27"/>
      <c r="WF78" s="27"/>
      <c r="WG78" s="27"/>
      <c r="WH78" s="27"/>
      <c r="WI78" s="27"/>
      <c r="WJ78" s="27"/>
      <c r="WK78" s="27"/>
      <c r="WL78" s="27"/>
      <c r="WM78" s="27"/>
      <c r="WN78" s="27"/>
    </row>
    <row r="79" spans="1:612" s="56" customFormat="1" ht="24" customHeight="1" x14ac:dyDescent="0.35">
      <c r="A79" s="196" t="s">
        <v>90</v>
      </c>
      <c r="B79" s="70" t="e">
        <f t="shared" ref="B79:I79" si="19">ROUND(B78/B40,3)</f>
        <v>#REF!</v>
      </c>
      <c r="C79" s="70" t="e">
        <f t="shared" si="19"/>
        <v>#REF!</v>
      </c>
      <c r="D79" s="70" t="e">
        <f t="shared" si="19"/>
        <v>#REF!</v>
      </c>
      <c r="E79" s="70" t="e">
        <f t="shared" si="19"/>
        <v>#REF!</v>
      </c>
      <c r="F79" s="70" t="e">
        <f t="shared" si="19"/>
        <v>#REF!</v>
      </c>
      <c r="G79" s="70" t="e">
        <f t="shared" si="19"/>
        <v>#REF!</v>
      </c>
      <c r="H79" s="70" t="e">
        <f t="shared" si="19"/>
        <v>#REF!</v>
      </c>
      <c r="I79" s="70" t="e">
        <f t="shared" si="19"/>
        <v>#REF!</v>
      </c>
      <c r="J79" s="162">
        <v>0.10199999999999999</v>
      </c>
      <c r="K79" s="162">
        <v>0.123</v>
      </c>
      <c r="L79" s="162">
        <v>0.11799999999999999</v>
      </c>
      <c r="M79" s="162">
        <v>0.14599999999999999</v>
      </c>
      <c r="N79" s="162">
        <v>0.14099999999999999</v>
      </c>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c r="IW79" s="55"/>
      <c r="IX79" s="55"/>
      <c r="IY79" s="55"/>
      <c r="IZ79" s="55"/>
      <c r="JA79" s="55"/>
      <c r="JB79" s="55"/>
      <c r="JC79" s="55"/>
      <c r="JD79" s="55"/>
      <c r="JE79" s="55"/>
      <c r="JF79" s="55"/>
      <c r="JG79" s="55"/>
      <c r="JH79" s="55"/>
      <c r="JI79" s="55"/>
      <c r="JJ79" s="55"/>
      <c r="JK79" s="55"/>
      <c r="JL79" s="55"/>
      <c r="JM79" s="55"/>
      <c r="JN79" s="55"/>
      <c r="JO79" s="55"/>
      <c r="JP79" s="55"/>
      <c r="JQ79" s="55"/>
      <c r="JR79" s="55"/>
      <c r="JS79" s="55"/>
      <c r="JT79" s="55"/>
      <c r="JU79" s="55"/>
      <c r="JV79" s="55"/>
      <c r="JW79" s="55"/>
      <c r="JX79" s="55"/>
      <c r="JY79" s="55"/>
      <c r="JZ79" s="55"/>
      <c r="KA79" s="55"/>
      <c r="KB79" s="55"/>
      <c r="KC79" s="55"/>
      <c r="KD79" s="55"/>
      <c r="KE79" s="55"/>
      <c r="KF79" s="55"/>
      <c r="KG79" s="55"/>
      <c r="KH79" s="55"/>
      <c r="KI79" s="55"/>
      <c r="KJ79" s="55"/>
      <c r="KK79" s="55"/>
      <c r="KL79" s="55"/>
      <c r="KM79" s="55"/>
      <c r="KN79" s="55"/>
      <c r="KO79" s="55"/>
      <c r="KP79" s="55"/>
      <c r="KQ79" s="55"/>
      <c r="KR79" s="55"/>
      <c r="KS79" s="55"/>
      <c r="KT79" s="55"/>
      <c r="KU79" s="55"/>
      <c r="KV79" s="55"/>
      <c r="KW79" s="55"/>
      <c r="KX79" s="55"/>
      <c r="KY79" s="55"/>
      <c r="KZ79" s="55"/>
      <c r="LA79" s="55"/>
      <c r="LB79" s="55"/>
      <c r="LC79" s="55"/>
      <c r="LD79" s="55"/>
      <c r="LE79" s="55"/>
      <c r="LF79" s="55"/>
      <c r="LG79" s="55"/>
      <c r="LH79" s="55"/>
      <c r="LI79" s="55"/>
      <c r="LJ79" s="55"/>
      <c r="LK79" s="55"/>
      <c r="LL79" s="55"/>
      <c r="LM79" s="55"/>
      <c r="LN79" s="55"/>
      <c r="LO79" s="55"/>
      <c r="LP79" s="55"/>
      <c r="LQ79" s="55"/>
      <c r="LR79" s="55"/>
      <c r="LS79" s="55"/>
      <c r="LT79" s="55"/>
      <c r="LU79" s="55"/>
      <c r="LV79" s="55"/>
      <c r="LW79" s="55"/>
      <c r="LX79" s="55"/>
      <c r="LY79" s="55"/>
      <c r="LZ79" s="55"/>
      <c r="MA79" s="55"/>
      <c r="MB79" s="55"/>
      <c r="MC79" s="55"/>
      <c r="MD79" s="55"/>
      <c r="ME79" s="55"/>
      <c r="MF79" s="55"/>
      <c r="MG79" s="55"/>
      <c r="MH79" s="55"/>
      <c r="MI79" s="55"/>
      <c r="MJ79" s="55"/>
      <c r="MK79" s="55"/>
      <c r="ML79" s="55"/>
      <c r="MM79" s="55"/>
      <c r="MN79" s="55"/>
      <c r="MO79" s="55"/>
      <c r="MP79" s="55"/>
      <c r="MQ79" s="55"/>
      <c r="MR79" s="55"/>
      <c r="MS79" s="55"/>
      <c r="MT79" s="55"/>
      <c r="MU79" s="55"/>
      <c r="MV79" s="55"/>
      <c r="MW79" s="55"/>
      <c r="MX79" s="55"/>
      <c r="MY79" s="55"/>
      <c r="MZ79" s="55"/>
      <c r="NA79" s="55"/>
      <c r="NB79" s="55"/>
      <c r="NC79" s="55"/>
      <c r="ND79" s="55"/>
      <c r="NE79" s="55"/>
      <c r="NF79" s="55"/>
      <c r="NG79" s="55"/>
      <c r="NH79" s="55"/>
      <c r="NI79" s="55"/>
      <c r="NJ79" s="55"/>
      <c r="NK79" s="55"/>
      <c r="NL79" s="55"/>
      <c r="NM79" s="55"/>
      <c r="NN79" s="55"/>
      <c r="NO79" s="55"/>
      <c r="NP79" s="55"/>
      <c r="NQ79" s="55"/>
      <c r="NR79" s="55"/>
      <c r="NS79" s="55"/>
      <c r="NT79" s="55"/>
      <c r="NU79" s="55"/>
      <c r="NV79" s="55"/>
      <c r="NW79" s="55"/>
      <c r="NX79" s="55"/>
      <c r="NY79" s="55"/>
      <c r="NZ79" s="55"/>
      <c r="OA79" s="55"/>
      <c r="OB79" s="55"/>
      <c r="OC79" s="55"/>
      <c r="OD79" s="55"/>
      <c r="OE79" s="55"/>
      <c r="OF79" s="55"/>
      <c r="OG79" s="55"/>
      <c r="OH79" s="55"/>
      <c r="OI79" s="55"/>
      <c r="OJ79" s="55"/>
      <c r="OK79" s="55"/>
      <c r="OL79" s="55"/>
      <c r="OM79" s="55"/>
      <c r="ON79" s="55"/>
      <c r="OO79" s="55"/>
      <c r="OP79" s="55"/>
      <c r="OQ79" s="55"/>
      <c r="OR79" s="55"/>
      <c r="OS79" s="55"/>
      <c r="OT79" s="55"/>
      <c r="OU79" s="55"/>
      <c r="OV79" s="55"/>
      <c r="OW79" s="55"/>
      <c r="OX79" s="55"/>
      <c r="OY79" s="55"/>
      <c r="OZ79" s="55"/>
      <c r="PA79" s="55"/>
      <c r="PB79" s="55"/>
      <c r="PC79" s="55"/>
      <c r="PD79" s="55"/>
      <c r="PE79" s="55"/>
      <c r="PF79" s="55"/>
      <c r="PG79" s="55"/>
      <c r="PH79" s="55"/>
      <c r="PI79" s="55"/>
      <c r="PJ79" s="55"/>
      <c r="PK79" s="55"/>
      <c r="PL79" s="55"/>
      <c r="PM79" s="55"/>
      <c r="PN79" s="55"/>
      <c r="PO79" s="55"/>
      <c r="PP79" s="55"/>
      <c r="PQ79" s="55"/>
      <c r="PR79" s="55"/>
      <c r="PS79" s="55"/>
      <c r="PT79" s="55"/>
      <c r="PU79" s="55"/>
      <c r="PV79" s="55"/>
      <c r="PW79" s="55"/>
      <c r="PX79" s="55"/>
      <c r="PY79" s="55"/>
      <c r="PZ79" s="55"/>
      <c r="QA79" s="55"/>
      <c r="QB79" s="55"/>
      <c r="QC79" s="55"/>
      <c r="QD79" s="55"/>
      <c r="QE79" s="55"/>
      <c r="QF79" s="55"/>
      <c r="QG79" s="55"/>
      <c r="QH79" s="55"/>
      <c r="QI79" s="55"/>
      <c r="QJ79" s="55"/>
      <c r="QK79" s="55"/>
      <c r="QL79" s="55"/>
      <c r="QM79" s="55"/>
      <c r="QN79" s="55"/>
      <c r="QO79" s="55"/>
      <c r="QP79" s="55"/>
      <c r="QQ79" s="55"/>
      <c r="QR79" s="55"/>
      <c r="QS79" s="55"/>
      <c r="QT79" s="55"/>
      <c r="QU79" s="55"/>
      <c r="QV79" s="55"/>
      <c r="QW79" s="55"/>
      <c r="QX79" s="55"/>
      <c r="QY79" s="55"/>
      <c r="QZ79" s="55"/>
      <c r="RA79" s="55"/>
      <c r="RB79" s="55"/>
      <c r="RC79" s="55"/>
      <c r="RD79" s="55"/>
      <c r="RE79" s="55"/>
      <c r="RF79" s="55"/>
      <c r="RG79" s="55"/>
      <c r="RH79" s="55"/>
      <c r="RI79" s="55"/>
      <c r="RJ79" s="55"/>
      <c r="RK79" s="55"/>
      <c r="RL79" s="55"/>
      <c r="RM79" s="55"/>
      <c r="RN79" s="55"/>
      <c r="RO79" s="55"/>
      <c r="RP79" s="55"/>
      <c r="RQ79" s="55"/>
      <c r="RR79" s="55"/>
      <c r="RS79" s="55"/>
      <c r="RT79" s="55"/>
      <c r="RU79" s="55"/>
      <c r="RV79" s="55"/>
      <c r="RW79" s="55"/>
      <c r="RX79" s="55"/>
      <c r="RY79" s="55"/>
      <c r="RZ79" s="55"/>
      <c r="SA79" s="55"/>
      <c r="SB79" s="55"/>
      <c r="SC79" s="55"/>
      <c r="SD79" s="55"/>
      <c r="SE79" s="55"/>
      <c r="SF79" s="55"/>
      <c r="SG79" s="55"/>
      <c r="SH79" s="55"/>
      <c r="SI79" s="55"/>
      <c r="SJ79" s="55"/>
      <c r="SK79" s="55"/>
      <c r="SL79" s="55"/>
      <c r="SM79" s="55"/>
      <c r="SN79" s="55"/>
      <c r="SO79" s="55"/>
      <c r="SP79" s="55"/>
      <c r="SQ79" s="55"/>
      <c r="SR79" s="55"/>
      <c r="SS79" s="55"/>
      <c r="ST79" s="55"/>
      <c r="SU79" s="55"/>
      <c r="SV79" s="55"/>
      <c r="SW79" s="55"/>
      <c r="SX79" s="55"/>
      <c r="SY79" s="55"/>
      <c r="SZ79" s="55"/>
      <c r="TA79" s="55"/>
      <c r="TB79" s="55"/>
      <c r="TC79" s="55"/>
      <c r="TD79" s="55"/>
      <c r="TE79" s="55"/>
      <c r="TF79" s="55"/>
      <c r="TG79" s="55"/>
      <c r="TH79" s="55"/>
      <c r="TI79" s="55"/>
      <c r="TJ79" s="55"/>
      <c r="TK79" s="55"/>
      <c r="TL79" s="55"/>
      <c r="TM79" s="55"/>
      <c r="TN79" s="55"/>
      <c r="TO79" s="55"/>
      <c r="TP79" s="55"/>
      <c r="TQ79" s="55"/>
      <c r="TR79" s="55"/>
      <c r="TS79" s="55"/>
      <c r="TT79" s="55"/>
      <c r="TU79" s="55"/>
      <c r="TV79" s="55"/>
      <c r="TW79" s="55"/>
      <c r="TX79" s="55"/>
      <c r="TY79" s="55"/>
      <c r="TZ79" s="55"/>
      <c r="UA79" s="55"/>
      <c r="UB79" s="55"/>
      <c r="UC79" s="55"/>
      <c r="UD79" s="55"/>
      <c r="UE79" s="55"/>
      <c r="UF79" s="55"/>
      <c r="UG79" s="55"/>
      <c r="UH79" s="55"/>
      <c r="UI79" s="55"/>
      <c r="UJ79" s="55"/>
      <c r="UK79" s="55"/>
      <c r="UL79" s="55"/>
      <c r="UM79" s="55"/>
      <c r="UN79" s="55"/>
      <c r="UO79" s="55"/>
      <c r="UP79" s="55"/>
      <c r="UQ79" s="55"/>
      <c r="UR79" s="55"/>
      <c r="US79" s="55"/>
      <c r="UT79" s="55"/>
      <c r="UU79" s="55"/>
      <c r="UV79" s="55"/>
      <c r="UW79" s="55"/>
      <c r="UX79" s="55"/>
      <c r="UY79" s="55"/>
      <c r="UZ79" s="55"/>
      <c r="VA79" s="55"/>
      <c r="VB79" s="55"/>
      <c r="VC79" s="55"/>
      <c r="VD79" s="55"/>
      <c r="VE79" s="55"/>
      <c r="VF79" s="55"/>
      <c r="VG79" s="55"/>
      <c r="VH79" s="55"/>
      <c r="VI79" s="55"/>
      <c r="VJ79" s="55"/>
      <c r="VK79" s="55"/>
      <c r="VL79" s="55"/>
      <c r="VM79" s="55"/>
      <c r="VN79" s="55"/>
      <c r="VO79" s="55"/>
      <c r="VP79" s="55"/>
      <c r="VQ79" s="55"/>
      <c r="VR79" s="55"/>
      <c r="VS79" s="55"/>
      <c r="VT79" s="55"/>
      <c r="VU79" s="55"/>
      <c r="VV79" s="55"/>
      <c r="VW79" s="55"/>
      <c r="VX79" s="55"/>
      <c r="VY79" s="55"/>
      <c r="VZ79" s="55"/>
      <c r="WA79" s="55"/>
      <c r="WB79" s="55"/>
      <c r="WC79" s="55"/>
      <c r="WD79" s="55"/>
      <c r="WE79" s="55"/>
      <c r="WF79" s="55"/>
      <c r="WG79" s="55"/>
      <c r="WH79" s="55"/>
      <c r="WI79" s="55"/>
      <c r="WJ79" s="55"/>
      <c r="WK79" s="55"/>
      <c r="WL79" s="55"/>
      <c r="WM79" s="55"/>
      <c r="WN79" s="55"/>
    </row>
    <row r="80" spans="1:612" ht="9" customHeight="1" x14ac:dyDescent="0.35">
      <c r="A80" s="177"/>
      <c r="B80" s="71"/>
      <c r="C80" s="71"/>
      <c r="D80" s="71"/>
      <c r="E80" s="71"/>
      <c r="F80" s="71"/>
      <c r="G80" s="71"/>
      <c r="H80" s="71"/>
      <c r="I80" s="71"/>
      <c r="J80" s="160"/>
      <c r="K80" s="160"/>
      <c r="L80" s="160"/>
      <c r="M80" s="160"/>
      <c r="N80" s="160"/>
    </row>
    <row r="81" spans="1:612" s="59" customFormat="1" ht="24" customHeight="1" x14ac:dyDescent="0.4">
      <c r="A81" s="197" t="s">
        <v>62</v>
      </c>
      <c r="B81" s="33" t="e">
        <f t="shared" ref="B81:I81" si="20">ROUND(B71-B78,0)</f>
        <v>#VALUE!</v>
      </c>
      <c r="C81" s="33" t="e">
        <f t="shared" si="20"/>
        <v>#VALUE!</v>
      </c>
      <c r="D81" s="33" t="e">
        <f t="shared" si="20"/>
        <v>#VALUE!</v>
      </c>
      <c r="E81" s="33" t="e">
        <f t="shared" si="20"/>
        <v>#VALUE!</v>
      </c>
      <c r="F81" s="33" t="e">
        <f t="shared" si="20"/>
        <v>#VALUE!</v>
      </c>
      <c r="G81" s="33" t="e">
        <f t="shared" si="20"/>
        <v>#VALUE!</v>
      </c>
      <c r="H81" s="33" t="e">
        <f t="shared" si="20"/>
        <v>#VALUE!</v>
      </c>
      <c r="I81" s="33" t="e">
        <f t="shared" si="20"/>
        <v>#VALUE!</v>
      </c>
      <c r="J81" s="141">
        <v>22223</v>
      </c>
      <c r="K81" s="141">
        <v>23679</v>
      </c>
      <c r="L81" s="141">
        <v>27371</v>
      </c>
      <c r="M81" s="141">
        <v>28155</v>
      </c>
      <c r="N81" s="141">
        <v>32188</v>
      </c>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c r="IU81" s="27"/>
      <c r="IV81" s="27"/>
      <c r="IW81" s="27"/>
      <c r="IX81" s="27"/>
      <c r="IY81" s="27"/>
      <c r="IZ81" s="27"/>
      <c r="JA81" s="27"/>
      <c r="JB81" s="27"/>
      <c r="JC81" s="27"/>
      <c r="JD81" s="27"/>
      <c r="JE81" s="27"/>
      <c r="JF81" s="27"/>
      <c r="JG81" s="27"/>
      <c r="JH81" s="27"/>
      <c r="JI81" s="27"/>
      <c r="JJ81" s="27"/>
      <c r="JK81" s="27"/>
      <c r="JL81" s="27"/>
      <c r="JM81" s="27"/>
      <c r="JN81" s="27"/>
      <c r="JO81" s="27"/>
      <c r="JP81" s="27"/>
      <c r="JQ81" s="27"/>
      <c r="JR81" s="27"/>
      <c r="JS81" s="27"/>
      <c r="JT81" s="27"/>
      <c r="JU81" s="27"/>
      <c r="JV81" s="27"/>
      <c r="JW81" s="27"/>
      <c r="JX81" s="27"/>
      <c r="JY81" s="27"/>
      <c r="JZ81" s="27"/>
      <c r="KA81" s="27"/>
      <c r="KB81" s="27"/>
      <c r="KC81" s="27"/>
      <c r="KD81" s="27"/>
      <c r="KE81" s="27"/>
      <c r="KF81" s="27"/>
      <c r="KG81" s="27"/>
      <c r="KH81" s="27"/>
      <c r="KI81" s="27"/>
      <c r="KJ81" s="27"/>
      <c r="KK81" s="27"/>
      <c r="KL81" s="27"/>
      <c r="KM81" s="27"/>
      <c r="KN81" s="27"/>
      <c r="KO81" s="27"/>
      <c r="KP81" s="27"/>
      <c r="KQ81" s="27"/>
      <c r="KR81" s="27"/>
      <c r="KS81" s="27"/>
      <c r="KT81" s="27"/>
      <c r="KU81" s="27"/>
      <c r="KV81" s="27"/>
      <c r="KW81" s="27"/>
      <c r="KX81" s="27"/>
      <c r="KY81" s="27"/>
      <c r="KZ81" s="27"/>
      <c r="LA81" s="27"/>
      <c r="LB81" s="27"/>
      <c r="LC81" s="27"/>
      <c r="LD81" s="27"/>
      <c r="LE81" s="27"/>
      <c r="LF81" s="27"/>
      <c r="LG81" s="27"/>
      <c r="LH81" s="27"/>
      <c r="LI81" s="27"/>
      <c r="LJ81" s="27"/>
      <c r="LK81" s="27"/>
      <c r="LL81" s="27"/>
      <c r="LM81" s="27"/>
      <c r="LN81" s="27"/>
      <c r="LO81" s="27"/>
      <c r="LP81" s="27"/>
      <c r="LQ81" s="27"/>
      <c r="LR81" s="27"/>
      <c r="LS81" s="27"/>
      <c r="LT81" s="27"/>
      <c r="LU81" s="27"/>
      <c r="LV81" s="27"/>
      <c r="LW81" s="27"/>
      <c r="LX81" s="27"/>
      <c r="LY81" s="27"/>
      <c r="LZ81" s="27"/>
      <c r="MA81" s="27"/>
      <c r="MB81" s="27"/>
      <c r="MC81" s="27"/>
      <c r="MD81" s="27"/>
      <c r="ME81" s="27"/>
      <c r="MF81" s="27"/>
      <c r="MG81" s="27"/>
      <c r="MH81" s="27"/>
      <c r="MI81" s="27"/>
      <c r="MJ81" s="27"/>
      <c r="MK81" s="27"/>
      <c r="ML81" s="27"/>
      <c r="MM81" s="27"/>
      <c r="MN81" s="27"/>
      <c r="MO81" s="27"/>
      <c r="MP81" s="27"/>
      <c r="MQ81" s="27"/>
      <c r="MR81" s="27"/>
      <c r="MS81" s="27"/>
      <c r="MT81" s="27"/>
      <c r="MU81" s="27"/>
      <c r="MV81" s="27"/>
      <c r="MW81" s="27"/>
      <c r="MX81" s="27"/>
      <c r="MY81" s="27"/>
      <c r="MZ81" s="27"/>
      <c r="NA81" s="27"/>
      <c r="NB81" s="27"/>
      <c r="NC81" s="27"/>
      <c r="ND81" s="27"/>
      <c r="NE81" s="27"/>
      <c r="NF81" s="27"/>
      <c r="NG81" s="27"/>
      <c r="NH81" s="27"/>
      <c r="NI81" s="27"/>
      <c r="NJ81" s="27"/>
      <c r="NK81" s="27"/>
      <c r="NL81" s="27"/>
      <c r="NM81" s="27"/>
      <c r="NN81" s="27"/>
      <c r="NO81" s="27"/>
      <c r="NP81" s="27"/>
      <c r="NQ81" s="27"/>
      <c r="NR81" s="27"/>
      <c r="NS81" s="27"/>
      <c r="NT81" s="27"/>
      <c r="NU81" s="27"/>
      <c r="NV81" s="27"/>
      <c r="NW81" s="27"/>
      <c r="NX81" s="27"/>
      <c r="NY81" s="27"/>
      <c r="NZ81" s="27"/>
      <c r="OA81" s="27"/>
      <c r="OB81" s="27"/>
      <c r="OC81" s="27"/>
      <c r="OD81" s="27"/>
      <c r="OE81" s="27"/>
      <c r="OF81" s="27"/>
      <c r="OG81" s="27"/>
      <c r="OH81" s="27"/>
      <c r="OI81" s="27"/>
      <c r="OJ81" s="27"/>
      <c r="OK81" s="27"/>
      <c r="OL81" s="27"/>
      <c r="OM81" s="27"/>
      <c r="ON81" s="27"/>
      <c r="OO81" s="27"/>
      <c r="OP81" s="27"/>
      <c r="OQ81" s="27"/>
      <c r="OR81" s="27"/>
      <c r="OS81" s="27"/>
      <c r="OT81" s="27"/>
      <c r="OU81" s="27"/>
      <c r="OV81" s="27"/>
      <c r="OW81" s="27"/>
      <c r="OX81" s="27"/>
      <c r="OY81" s="27"/>
      <c r="OZ81" s="27"/>
      <c r="PA81" s="27"/>
      <c r="PB81" s="27"/>
      <c r="PC81" s="27"/>
      <c r="PD81" s="27"/>
      <c r="PE81" s="27"/>
      <c r="PF81" s="27"/>
      <c r="PG81" s="27"/>
      <c r="PH81" s="27"/>
      <c r="PI81" s="27"/>
      <c r="PJ81" s="27"/>
      <c r="PK81" s="27"/>
      <c r="PL81" s="27"/>
      <c r="PM81" s="27"/>
      <c r="PN81" s="27"/>
      <c r="PO81" s="27"/>
      <c r="PP81" s="27"/>
      <c r="PQ81" s="27"/>
      <c r="PR81" s="27"/>
      <c r="PS81" s="27"/>
      <c r="PT81" s="27"/>
      <c r="PU81" s="27"/>
      <c r="PV81" s="27"/>
      <c r="PW81" s="27"/>
      <c r="PX81" s="27"/>
      <c r="PY81" s="27"/>
      <c r="PZ81" s="27"/>
      <c r="QA81" s="27"/>
      <c r="QB81" s="27"/>
      <c r="QC81" s="27"/>
      <c r="QD81" s="27"/>
      <c r="QE81" s="27"/>
      <c r="QF81" s="27"/>
      <c r="QG81" s="27"/>
      <c r="QH81" s="27"/>
      <c r="QI81" s="27"/>
      <c r="QJ81" s="27"/>
      <c r="QK81" s="27"/>
      <c r="QL81" s="27"/>
      <c r="QM81" s="27"/>
      <c r="QN81" s="27"/>
      <c r="QO81" s="27"/>
      <c r="QP81" s="27"/>
      <c r="QQ81" s="27"/>
      <c r="QR81" s="27"/>
      <c r="QS81" s="27"/>
      <c r="QT81" s="27"/>
      <c r="QU81" s="27"/>
      <c r="QV81" s="27"/>
      <c r="QW81" s="27"/>
      <c r="QX81" s="27"/>
      <c r="QY81" s="27"/>
      <c r="QZ81" s="27"/>
      <c r="RA81" s="27"/>
      <c r="RB81" s="27"/>
      <c r="RC81" s="27"/>
      <c r="RD81" s="27"/>
      <c r="RE81" s="27"/>
      <c r="RF81" s="27"/>
      <c r="RG81" s="27"/>
      <c r="RH81" s="27"/>
      <c r="RI81" s="27"/>
      <c r="RJ81" s="27"/>
      <c r="RK81" s="27"/>
      <c r="RL81" s="27"/>
      <c r="RM81" s="27"/>
      <c r="RN81" s="27"/>
      <c r="RO81" s="27"/>
      <c r="RP81" s="27"/>
      <c r="RQ81" s="27"/>
      <c r="RR81" s="27"/>
      <c r="RS81" s="27"/>
      <c r="RT81" s="27"/>
      <c r="RU81" s="27"/>
      <c r="RV81" s="27"/>
      <c r="RW81" s="27"/>
      <c r="RX81" s="27"/>
      <c r="RY81" s="27"/>
      <c r="RZ81" s="27"/>
      <c r="SA81" s="27"/>
      <c r="SB81" s="27"/>
      <c r="SC81" s="27"/>
      <c r="SD81" s="27"/>
      <c r="SE81" s="27"/>
      <c r="SF81" s="27"/>
      <c r="SG81" s="27"/>
      <c r="SH81" s="27"/>
      <c r="SI81" s="27"/>
      <c r="SJ81" s="27"/>
      <c r="SK81" s="27"/>
      <c r="SL81" s="27"/>
      <c r="SM81" s="27"/>
      <c r="SN81" s="27"/>
      <c r="SO81" s="27"/>
      <c r="SP81" s="27"/>
      <c r="SQ81" s="27"/>
      <c r="SR81" s="27"/>
      <c r="SS81" s="27"/>
      <c r="ST81" s="27"/>
      <c r="SU81" s="27"/>
      <c r="SV81" s="27"/>
      <c r="SW81" s="27"/>
      <c r="SX81" s="27"/>
      <c r="SY81" s="27"/>
      <c r="SZ81" s="27"/>
      <c r="TA81" s="27"/>
      <c r="TB81" s="27"/>
      <c r="TC81" s="27"/>
      <c r="TD81" s="27"/>
      <c r="TE81" s="27"/>
      <c r="TF81" s="27"/>
      <c r="TG81" s="27"/>
      <c r="TH81" s="27"/>
      <c r="TI81" s="27"/>
      <c r="TJ81" s="27"/>
      <c r="TK81" s="27"/>
      <c r="TL81" s="27"/>
      <c r="TM81" s="27"/>
      <c r="TN81" s="27"/>
      <c r="TO81" s="27"/>
      <c r="TP81" s="27"/>
      <c r="TQ81" s="27"/>
      <c r="TR81" s="27"/>
      <c r="TS81" s="27"/>
      <c r="TT81" s="27"/>
      <c r="TU81" s="27"/>
      <c r="TV81" s="27"/>
      <c r="TW81" s="27"/>
      <c r="TX81" s="27"/>
      <c r="TY81" s="27"/>
      <c r="TZ81" s="27"/>
      <c r="UA81" s="27"/>
      <c r="UB81" s="27"/>
      <c r="UC81" s="27"/>
      <c r="UD81" s="27"/>
      <c r="UE81" s="27"/>
      <c r="UF81" s="27"/>
      <c r="UG81" s="27"/>
      <c r="UH81" s="27"/>
      <c r="UI81" s="27"/>
      <c r="UJ81" s="27"/>
      <c r="UK81" s="27"/>
      <c r="UL81" s="27"/>
      <c r="UM81" s="27"/>
      <c r="UN81" s="27"/>
      <c r="UO81" s="27"/>
      <c r="UP81" s="27"/>
      <c r="UQ81" s="27"/>
      <c r="UR81" s="27"/>
      <c r="US81" s="27"/>
      <c r="UT81" s="27"/>
      <c r="UU81" s="27"/>
      <c r="UV81" s="27"/>
      <c r="UW81" s="27"/>
      <c r="UX81" s="27"/>
      <c r="UY81" s="27"/>
      <c r="UZ81" s="27"/>
      <c r="VA81" s="27"/>
      <c r="VB81" s="27"/>
      <c r="VC81" s="27"/>
      <c r="VD81" s="27"/>
      <c r="VE81" s="27"/>
      <c r="VF81" s="27"/>
      <c r="VG81" s="27"/>
      <c r="VH81" s="27"/>
      <c r="VI81" s="27"/>
      <c r="VJ81" s="27"/>
      <c r="VK81" s="27"/>
      <c r="VL81" s="27"/>
      <c r="VM81" s="27"/>
      <c r="VN81" s="27"/>
      <c r="VO81" s="27"/>
      <c r="VP81" s="27"/>
      <c r="VQ81" s="27"/>
      <c r="VR81" s="27"/>
      <c r="VS81" s="27"/>
      <c r="VT81" s="27"/>
      <c r="VU81" s="27"/>
      <c r="VV81" s="27"/>
      <c r="VW81" s="27"/>
      <c r="VX81" s="27"/>
      <c r="VY81" s="27"/>
      <c r="VZ81" s="27"/>
      <c r="WA81" s="27"/>
      <c r="WB81" s="27"/>
      <c r="WC81" s="27"/>
      <c r="WD81" s="27"/>
      <c r="WE81" s="27"/>
      <c r="WF81" s="27"/>
      <c r="WG81" s="27"/>
      <c r="WH81" s="27"/>
      <c r="WI81" s="27"/>
      <c r="WJ81" s="27"/>
      <c r="WK81" s="27"/>
      <c r="WL81" s="27"/>
      <c r="WM81" s="27"/>
      <c r="WN81" s="27"/>
    </row>
    <row r="82" spans="1:612" s="56" customFormat="1" ht="24" customHeight="1" x14ac:dyDescent="0.35">
      <c r="A82" s="198" t="s">
        <v>63</v>
      </c>
      <c r="B82" s="70">
        <f t="shared" ref="B82:I82" si="21">ROUND(IF(ISERROR(B81/B40),0,B81/B40),3)</f>
        <v>0</v>
      </c>
      <c r="C82" s="70">
        <f t="shared" si="21"/>
        <v>0</v>
      </c>
      <c r="D82" s="70">
        <f t="shared" si="21"/>
        <v>0</v>
      </c>
      <c r="E82" s="70">
        <f t="shared" si="21"/>
        <v>0</v>
      </c>
      <c r="F82" s="70">
        <f t="shared" si="21"/>
        <v>0</v>
      </c>
      <c r="G82" s="70">
        <f t="shared" si="21"/>
        <v>0</v>
      </c>
      <c r="H82" s="70">
        <f t="shared" si="21"/>
        <v>0</v>
      </c>
      <c r="I82" s="70">
        <f t="shared" si="21"/>
        <v>0</v>
      </c>
      <c r="J82" s="162">
        <v>0.28699999999999998</v>
      </c>
      <c r="K82" s="162">
        <v>0.30599999999999999</v>
      </c>
      <c r="L82" s="162">
        <v>0.32400000000000001</v>
      </c>
      <c r="M82" s="162">
        <v>0.313</v>
      </c>
      <c r="N82" s="162">
        <v>0.33300000000000002</v>
      </c>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c r="IW82" s="55"/>
      <c r="IX82" s="55"/>
      <c r="IY82" s="55"/>
      <c r="IZ82" s="55"/>
      <c r="JA82" s="55"/>
      <c r="JB82" s="55"/>
      <c r="JC82" s="55"/>
      <c r="JD82" s="55"/>
      <c r="JE82" s="55"/>
      <c r="JF82" s="55"/>
      <c r="JG82" s="55"/>
      <c r="JH82" s="55"/>
      <c r="JI82" s="55"/>
      <c r="JJ82" s="55"/>
      <c r="JK82" s="55"/>
      <c r="JL82" s="55"/>
      <c r="JM82" s="55"/>
      <c r="JN82" s="55"/>
      <c r="JO82" s="55"/>
      <c r="JP82" s="55"/>
      <c r="JQ82" s="55"/>
      <c r="JR82" s="55"/>
      <c r="JS82" s="55"/>
      <c r="JT82" s="55"/>
      <c r="JU82" s="55"/>
      <c r="JV82" s="55"/>
      <c r="JW82" s="55"/>
      <c r="JX82" s="55"/>
      <c r="JY82" s="55"/>
      <c r="JZ82" s="55"/>
      <c r="KA82" s="55"/>
      <c r="KB82" s="55"/>
      <c r="KC82" s="55"/>
      <c r="KD82" s="55"/>
      <c r="KE82" s="55"/>
      <c r="KF82" s="55"/>
      <c r="KG82" s="55"/>
      <c r="KH82" s="55"/>
      <c r="KI82" s="55"/>
      <c r="KJ82" s="55"/>
      <c r="KK82" s="55"/>
      <c r="KL82" s="55"/>
      <c r="KM82" s="55"/>
      <c r="KN82" s="55"/>
      <c r="KO82" s="55"/>
      <c r="KP82" s="55"/>
      <c r="KQ82" s="55"/>
      <c r="KR82" s="55"/>
      <c r="KS82" s="55"/>
      <c r="KT82" s="55"/>
      <c r="KU82" s="55"/>
      <c r="KV82" s="55"/>
      <c r="KW82" s="55"/>
      <c r="KX82" s="55"/>
      <c r="KY82" s="55"/>
      <c r="KZ82" s="55"/>
      <c r="LA82" s="55"/>
      <c r="LB82" s="55"/>
      <c r="LC82" s="55"/>
      <c r="LD82" s="55"/>
      <c r="LE82" s="55"/>
      <c r="LF82" s="55"/>
      <c r="LG82" s="55"/>
      <c r="LH82" s="55"/>
      <c r="LI82" s="55"/>
      <c r="LJ82" s="55"/>
      <c r="LK82" s="55"/>
      <c r="LL82" s="55"/>
      <c r="LM82" s="55"/>
      <c r="LN82" s="55"/>
      <c r="LO82" s="55"/>
      <c r="LP82" s="55"/>
      <c r="LQ82" s="55"/>
      <c r="LR82" s="55"/>
      <c r="LS82" s="55"/>
      <c r="LT82" s="55"/>
      <c r="LU82" s="55"/>
      <c r="LV82" s="55"/>
      <c r="LW82" s="55"/>
      <c r="LX82" s="55"/>
      <c r="LY82" s="55"/>
      <c r="LZ82" s="55"/>
      <c r="MA82" s="55"/>
      <c r="MB82" s="55"/>
      <c r="MC82" s="55"/>
      <c r="MD82" s="55"/>
      <c r="ME82" s="55"/>
      <c r="MF82" s="55"/>
      <c r="MG82" s="55"/>
      <c r="MH82" s="55"/>
      <c r="MI82" s="55"/>
      <c r="MJ82" s="55"/>
      <c r="MK82" s="55"/>
      <c r="ML82" s="55"/>
      <c r="MM82" s="55"/>
      <c r="MN82" s="55"/>
      <c r="MO82" s="55"/>
      <c r="MP82" s="55"/>
      <c r="MQ82" s="55"/>
      <c r="MR82" s="55"/>
      <c r="MS82" s="55"/>
      <c r="MT82" s="55"/>
      <c r="MU82" s="55"/>
      <c r="MV82" s="55"/>
      <c r="MW82" s="55"/>
      <c r="MX82" s="55"/>
      <c r="MY82" s="55"/>
      <c r="MZ82" s="55"/>
      <c r="NA82" s="55"/>
      <c r="NB82" s="55"/>
      <c r="NC82" s="55"/>
      <c r="ND82" s="55"/>
      <c r="NE82" s="55"/>
      <c r="NF82" s="55"/>
      <c r="NG82" s="55"/>
      <c r="NH82" s="55"/>
      <c r="NI82" s="55"/>
      <c r="NJ82" s="55"/>
      <c r="NK82" s="55"/>
      <c r="NL82" s="55"/>
      <c r="NM82" s="55"/>
      <c r="NN82" s="55"/>
      <c r="NO82" s="55"/>
      <c r="NP82" s="55"/>
      <c r="NQ82" s="55"/>
      <c r="NR82" s="55"/>
      <c r="NS82" s="55"/>
      <c r="NT82" s="55"/>
      <c r="NU82" s="55"/>
      <c r="NV82" s="55"/>
      <c r="NW82" s="55"/>
      <c r="NX82" s="55"/>
      <c r="NY82" s="55"/>
      <c r="NZ82" s="55"/>
      <c r="OA82" s="55"/>
      <c r="OB82" s="55"/>
      <c r="OC82" s="55"/>
      <c r="OD82" s="55"/>
      <c r="OE82" s="55"/>
      <c r="OF82" s="55"/>
      <c r="OG82" s="55"/>
      <c r="OH82" s="55"/>
      <c r="OI82" s="55"/>
      <c r="OJ82" s="55"/>
      <c r="OK82" s="55"/>
      <c r="OL82" s="55"/>
      <c r="OM82" s="55"/>
      <c r="ON82" s="55"/>
      <c r="OO82" s="55"/>
      <c r="OP82" s="55"/>
      <c r="OQ82" s="55"/>
      <c r="OR82" s="55"/>
      <c r="OS82" s="55"/>
      <c r="OT82" s="55"/>
      <c r="OU82" s="55"/>
      <c r="OV82" s="55"/>
      <c r="OW82" s="55"/>
      <c r="OX82" s="55"/>
      <c r="OY82" s="55"/>
      <c r="OZ82" s="55"/>
      <c r="PA82" s="55"/>
      <c r="PB82" s="55"/>
      <c r="PC82" s="55"/>
      <c r="PD82" s="55"/>
      <c r="PE82" s="55"/>
      <c r="PF82" s="55"/>
      <c r="PG82" s="55"/>
      <c r="PH82" s="55"/>
      <c r="PI82" s="55"/>
      <c r="PJ82" s="55"/>
      <c r="PK82" s="55"/>
      <c r="PL82" s="55"/>
      <c r="PM82" s="55"/>
      <c r="PN82" s="55"/>
      <c r="PO82" s="55"/>
      <c r="PP82" s="55"/>
      <c r="PQ82" s="55"/>
      <c r="PR82" s="55"/>
      <c r="PS82" s="55"/>
      <c r="PT82" s="55"/>
      <c r="PU82" s="55"/>
      <c r="PV82" s="55"/>
      <c r="PW82" s="55"/>
      <c r="PX82" s="55"/>
      <c r="PY82" s="55"/>
      <c r="PZ82" s="55"/>
      <c r="QA82" s="55"/>
      <c r="QB82" s="55"/>
      <c r="QC82" s="55"/>
      <c r="QD82" s="55"/>
      <c r="QE82" s="55"/>
      <c r="QF82" s="55"/>
      <c r="QG82" s="55"/>
      <c r="QH82" s="55"/>
      <c r="QI82" s="55"/>
      <c r="QJ82" s="55"/>
      <c r="QK82" s="55"/>
      <c r="QL82" s="55"/>
      <c r="QM82" s="55"/>
      <c r="QN82" s="55"/>
      <c r="QO82" s="55"/>
      <c r="QP82" s="55"/>
      <c r="QQ82" s="55"/>
      <c r="QR82" s="55"/>
      <c r="QS82" s="55"/>
      <c r="QT82" s="55"/>
      <c r="QU82" s="55"/>
      <c r="QV82" s="55"/>
      <c r="QW82" s="55"/>
      <c r="QX82" s="55"/>
      <c r="QY82" s="55"/>
      <c r="QZ82" s="55"/>
      <c r="RA82" s="55"/>
      <c r="RB82" s="55"/>
      <c r="RC82" s="55"/>
      <c r="RD82" s="55"/>
      <c r="RE82" s="55"/>
      <c r="RF82" s="55"/>
      <c r="RG82" s="55"/>
      <c r="RH82" s="55"/>
      <c r="RI82" s="55"/>
      <c r="RJ82" s="55"/>
      <c r="RK82" s="55"/>
      <c r="RL82" s="55"/>
      <c r="RM82" s="55"/>
      <c r="RN82" s="55"/>
      <c r="RO82" s="55"/>
      <c r="RP82" s="55"/>
      <c r="RQ82" s="55"/>
      <c r="RR82" s="55"/>
      <c r="RS82" s="55"/>
      <c r="RT82" s="55"/>
      <c r="RU82" s="55"/>
      <c r="RV82" s="55"/>
      <c r="RW82" s="55"/>
      <c r="RX82" s="55"/>
      <c r="RY82" s="55"/>
      <c r="RZ82" s="55"/>
      <c r="SA82" s="55"/>
      <c r="SB82" s="55"/>
      <c r="SC82" s="55"/>
      <c r="SD82" s="55"/>
      <c r="SE82" s="55"/>
      <c r="SF82" s="55"/>
      <c r="SG82" s="55"/>
      <c r="SH82" s="55"/>
      <c r="SI82" s="55"/>
      <c r="SJ82" s="55"/>
      <c r="SK82" s="55"/>
      <c r="SL82" s="55"/>
      <c r="SM82" s="55"/>
      <c r="SN82" s="55"/>
      <c r="SO82" s="55"/>
      <c r="SP82" s="55"/>
      <c r="SQ82" s="55"/>
      <c r="SR82" s="55"/>
      <c r="SS82" s="55"/>
      <c r="ST82" s="55"/>
      <c r="SU82" s="55"/>
      <c r="SV82" s="55"/>
      <c r="SW82" s="55"/>
      <c r="SX82" s="55"/>
      <c r="SY82" s="55"/>
      <c r="SZ82" s="55"/>
      <c r="TA82" s="55"/>
      <c r="TB82" s="55"/>
      <c r="TC82" s="55"/>
      <c r="TD82" s="55"/>
      <c r="TE82" s="55"/>
      <c r="TF82" s="55"/>
      <c r="TG82" s="55"/>
      <c r="TH82" s="55"/>
      <c r="TI82" s="55"/>
      <c r="TJ82" s="55"/>
      <c r="TK82" s="55"/>
      <c r="TL82" s="55"/>
      <c r="TM82" s="55"/>
      <c r="TN82" s="55"/>
      <c r="TO82" s="55"/>
      <c r="TP82" s="55"/>
      <c r="TQ82" s="55"/>
      <c r="TR82" s="55"/>
      <c r="TS82" s="55"/>
      <c r="TT82" s="55"/>
      <c r="TU82" s="55"/>
      <c r="TV82" s="55"/>
      <c r="TW82" s="55"/>
      <c r="TX82" s="55"/>
      <c r="TY82" s="55"/>
      <c r="TZ82" s="55"/>
      <c r="UA82" s="55"/>
      <c r="UB82" s="55"/>
      <c r="UC82" s="55"/>
      <c r="UD82" s="55"/>
      <c r="UE82" s="55"/>
      <c r="UF82" s="55"/>
      <c r="UG82" s="55"/>
      <c r="UH82" s="55"/>
      <c r="UI82" s="55"/>
      <c r="UJ82" s="55"/>
      <c r="UK82" s="55"/>
      <c r="UL82" s="55"/>
      <c r="UM82" s="55"/>
      <c r="UN82" s="55"/>
      <c r="UO82" s="55"/>
      <c r="UP82" s="55"/>
      <c r="UQ82" s="55"/>
      <c r="UR82" s="55"/>
      <c r="US82" s="55"/>
      <c r="UT82" s="55"/>
      <c r="UU82" s="55"/>
      <c r="UV82" s="55"/>
      <c r="UW82" s="55"/>
      <c r="UX82" s="55"/>
      <c r="UY82" s="55"/>
      <c r="UZ82" s="55"/>
      <c r="VA82" s="55"/>
      <c r="VB82" s="55"/>
      <c r="VC82" s="55"/>
      <c r="VD82" s="55"/>
      <c r="VE82" s="55"/>
      <c r="VF82" s="55"/>
      <c r="VG82" s="55"/>
      <c r="VH82" s="55"/>
      <c r="VI82" s="55"/>
      <c r="VJ82" s="55"/>
      <c r="VK82" s="55"/>
      <c r="VL82" s="55"/>
      <c r="VM82" s="55"/>
      <c r="VN82" s="55"/>
      <c r="VO82" s="55"/>
      <c r="VP82" s="55"/>
      <c r="VQ82" s="55"/>
      <c r="VR82" s="55"/>
      <c r="VS82" s="55"/>
      <c r="VT82" s="55"/>
      <c r="VU82" s="55"/>
      <c r="VV82" s="55"/>
      <c r="VW82" s="55"/>
      <c r="VX82" s="55"/>
      <c r="VY82" s="55"/>
      <c r="VZ82" s="55"/>
      <c r="WA82" s="55"/>
      <c r="WB82" s="55"/>
      <c r="WC82" s="55"/>
      <c r="WD82" s="55"/>
      <c r="WE82" s="55"/>
      <c r="WF82" s="55"/>
      <c r="WG82" s="55"/>
      <c r="WH82" s="55"/>
      <c r="WI82" s="55"/>
      <c r="WJ82" s="55"/>
      <c r="WK82" s="55"/>
      <c r="WL82" s="55"/>
      <c r="WM82" s="55"/>
      <c r="WN82" s="55"/>
    </row>
    <row r="83" spans="1:612" s="56" customFormat="1" ht="10.5" customHeight="1" x14ac:dyDescent="0.35">
      <c r="A83" s="199"/>
      <c r="B83" s="70"/>
      <c r="C83" s="70"/>
      <c r="D83" s="70"/>
      <c r="E83" s="70"/>
      <c r="F83" s="70"/>
      <c r="G83" s="70"/>
      <c r="H83" s="70"/>
      <c r="I83" s="70"/>
      <c r="J83" s="162"/>
      <c r="K83" s="162"/>
      <c r="L83" s="162"/>
      <c r="M83" s="162"/>
      <c r="N83" s="162"/>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c r="IU83" s="55"/>
      <c r="IV83" s="55"/>
      <c r="IW83" s="55"/>
      <c r="IX83" s="55"/>
      <c r="IY83" s="55"/>
      <c r="IZ83" s="55"/>
      <c r="JA83" s="55"/>
      <c r="JB83" s="55"/>
      <c r="JC83" s="55"/>
      <c r="JD83" s="55"/>
      <c r="JE83" s="55"/>
      <c r="JF83" s="55"/>
      <c r="JG83" s="55"/>
      <c r="JH83" s="55"/>
      <c r="JI83" s="55"/>
      <c r="JJ83" s="55"/>
      <c r="JK83" s="55"/>
      <c r="JL83" s="55"/>
      <c r="JM83" s="55"/>
      <c r="JN83" s="55"/>
      <c r="JO83" s="55"/>
      <c r="JP83" s="55"/>
      <c r="JQ83" s="55"/>
      <c r="JR83" s="55"/>
      <c r="JS83" s="55"/>
      <c r="JT83" s="55"/>
      <c r="JU83" s="55"/>
      <c r="JV83" s="55"/>
      <c r="JW83" s="55"/>
      <c r="JX83" s="55"/>
      <c r="JY83" s="55"/>
      <c r="JZ83" s="55"/>
      <c r="KA83" s="55"/>
      <c r="KB83" s="55"/>
      <c r="KC83" s="55"/>
      <c r="KD83" s="55"/>
      <c r="KE83" s="55"/>
      <c r="KF83" s="55"/>
      <c r="KG83" s="55"/>
      <c r="KH83" s="55"/>
      <c r="KI83" s="55"/>
      <c r="KJ83" s="55"/>
      <c r="KK83" s="55"/>
      <c r="KL83" s="55"/>
      <c r="KM83" s="55"/>
      <c r="KN83" s="55"/>
      <c r="KO83" s="55"/>
      <c r="KP83" s="55"/>
      <c r="KQ83" s="55"/>
      <c r="KR83" s="55"/>
      <c r="KS83" s="55"/>
      <c r="KT83" s="55"/>
      <c r="KU83" s="55"/>
      <c r="KV83" s="55"/>
      <c r="KW83" s="55"/>
      <c r="KX83" s="55"/>
      <c r="KY83" s="55"/>
      <c r="KZ83" s="55"/>
      <c r="LA83" s="55"/>
      <c r="LB83" s="55"/>
      <c r="LC83" s="55"/>
      <c r="LD83" s="55"/>
      <c r="LE83" s="55"/>
      <c r="LF83" s="55"/>
      <c r="LG83" s="55"/>
      <c r="LH83" s="55"/>
      <c r="LI83" s="55"/>
      <c r="LJ83" s="55"/>
      <c r="LK83" s="55"/>
      <c r="LL83" s="55"/>
      <c r="LM83" s="55"/>
      <c r="LN83" s="55"/>
      <c r="LO83" s="55"/>
      <c r="LP83" s="55"/>
      <c r="LQ83" s="55"/>
      <c r="LR83" s="55"/>
      <c r="LS83" s="55"/>
      <c r="LT83" s="55"/>
      <c r="LU83" s="55"/>
      <c r="LV83" s="55"/>
      <c r="LW83" s="55"/>
      <c r="LX83" s="55"/>
      <c r="LY83" s="55"/>
      <c r="LZ83" s="55"/>
      <c r="MA83" s="55"/>
      <c r="MB83" s="55"/>
      <c r="MC83" s="55"/>
      <c r="MD83" s="55"/>
      <c r="ME83" s="55"/>
      <c r="MF83" s="55"/>
      <c r="MG83" s="55"/>
      <c r="MH83" s="55"/>
      <c r="MI83" s="55"/>
      <c r="MJ83" s="55"/>
      <c r="MK83" s="55"/>
      <c r="ML83" s="55"/>
      <c r="MM83" s="55"/>
      <c r="MN83" s="55"/>
      <c r="MO83" s="55"/>
      <c r="MP83" s="55"/>
      <c r="MQ83" s="55"/>
      <c r="MR83" s="55"/>
      <c r="MS83" s="55"/>
      <c r="MT83" s="55"/>
      <c r="MU83" s="55"/>
      <c r="MV83" s="55"/>
      <c r="MW83" s="55"/>
      <c r="MX83" s="55"/>
      <c r="MY83" s="55"/>
      <c r="MZ83" s="55"/>
      <c r="NA83" s="55"/>
      <c r="NB83" s="55"/>
      <c r="NC83" s="55"/>
      <c r="ND83" s="55"/>
      <c r="NE83" s="55"/>
      <c r="NF83" s="55"/>
      <c r="NG83" s="55"/>
      <c r="NH83" s="55"/>
      <c r="NI83" s="55"/>
      <c r="NJ83" s="55"/>
      <c r="NK83" s="55"/>
      <c r="NL83" s="55"/>
      <c r="NM83" s="55"/>
      <c r="NN83" s="55"/>
      <c r="NO83" s="55"/>
      <c r="NP83" s="55"/>
      <c r="NQ83" s="55"/>
      <c r="NR83" s="55"/>
      <c r="NS83" s="55"/>
      <c r="NT83" s="55"/>
      <c r="NU83" s="55"/>
      <c r="NV83" s="55"/>
      <c r="NW83" s="55"/>
      <c r="NX83" s="55"/>
      <c r="NY83" s="55"/>
      <c r="NZ83" s="55"/>
      <c r="OA83" s="55"/>
      <c r="OB83" s="55"/>
      <c r="OC83" s="55"/>
      <c r="OD83" s="55"/>
      <c r="OE83" s="55"/>
      <c r="OF83" s="55"/>
      <c r="OG83" s="55"/>
      <c r="OH83" s="55"/>
      <c r="OI83" s="55"/>
      <c r="OJ83" s="55"/>
      <c r="OK83" s="55"/>
      <c r="OL83" s="55"/>
      <c r="OM83" s="55"/>
      <c r="ON83" s="55"/>
      <c r="OO83" s="55"/>
      <c r="OP83" s="55"/>
      <c r="OQ83" s="55"/>
      <c r="OR83" s="55"/>
      <c r="OS83" s="55"/>
      <c r="OT83" s="55"/>
      <c r="OU83" s="55"/>
      <c r="OV83" s="55"/>
      <c r="OW83" s="55"/>
      <c r="OX83" s="55"/>
      <c r="OY83" s="55"/>
      <c r="OZ83" s="55"/>
      <c r="PA83" s="55"/>
      <c r="PB83" s="55"/>
      <c r="PC83" s="55"/>
      <c r="PD83" s="55"/>
      <c r="PE83" s="55"/>
      <c r="PF83" s="55"/>
      <c r="PG83" s="55"/>
      <c r="PH83" s="55"/>
      <c r="PI83" s="55"/>
      <c r="PJ83" s="55"/>
      <c r="PK83" s="55"/>
      <c r="PL83" s="55"/>
      <c r="PM83" s="55"/>
      <c r="PN83" s="55"/>
      <c r="PO83" s="55"/>
      <c r="PP83" s="55"/>
      <c r="PQ83" s="55"/>
      <c r="PR83" s="55"/>
      <c r="PS83" s="55"/>
      <c r="PT83" s="55"/>
      <c r="PU83" s="55"/>
      <c r="PV83" s="55"/>
      <c r="PW83" s="55"/>
      <c r="PX83" s="55"/>
      <c r="PY83" s="55"/>
      <c r="PZ83" s="55"/>
      <c r="QA83" s="55"/>
      <c r="QB83" s="55"/>
      <c r="QC83" s="55"/>
      <c r="QD83" s="55"/>
      <c r="QE83" s="55"/>
      <c r="QF83" s="55"/>
      <c r="QG83" s="55"/>
      <c r="QH83" s="55"/>
      <c r="QI83" s="55"/>
      <c r="QJ83" s="55"/>
      <c r="QK83" s="55"/>
      <c r="QL83" s="55"/>
      <c r="QM83" s="55"/>
      <c r="QN83" s="55"/>
      <c r="QO83" s="55"/>
      <c r="QP83" s="55"/>
      <c r="QQ83" s="55"/>
      <c r="QR83" s="55"/>
      <c r="QS83" s="55"/>
      <c r="QT83" s="55"/>
      <c r="QU83" s="55"/>
      <c r="QV83" s="55"/>
      <c r="QW83" s="55"/>
      <c r="QX83" s="55"/>
      <c r="QY83" s="55"/>
      <c r="QZ83" s="55"/>
      <c r="RA83" s="55"/>
      <c r="RB83" s="55"/>
      <c r="RC83" s="55"/>
      <c r="RD83" s="55"/>
      <c r="RE83" s="55"/>
      <c r="RF83" s="55"/>
      <c r="RG83" s="55"/>
      <c r="RH83" s="55"/>
      <c r="RI83" s="55"/>
      <c r="RJ83" s="55"/>
      <c r="RK83" s="55"/>
      <c r="RL83" s="55"/>
      <c r="RM83" s="55"/>
      <c r="RN83" s="55"/>
      <c r="RO83" s="55"/>
      <c r="RP83" s="55"/>
      <c r="RQ83" s="55"/>
      <c r="RR83" s="55"/>
      <c r="RS83" s="55"/>
      <c r="RT83" s="55"/>
      <c r="RU83" s="55"/>
      <c r="RV83" s="55"/>
      <c r="RW83" s="55"/>
      <c r="RX83" s="55"/>
      <c r="RY83" s="55"/>
      <c r="RZ83" s="55"/>
      <c r="SA83" s="55"/>
      <c r="SB83" s="55"/>
      <c r="SC83" s="55"/>
      <c r="SD83" s="55"/>
      <c r="SE83" s="55"/>
      <c r="SF83" s="55"/>
      <c r="SG83" s="55"/>
      <c r="SH83" s="55"/>
      <c r="SI83" s="55"/>
      <c r="SJ83" s="55"/>
      <c r="SK83" s="55"/>
      <c r="SL83" s="55"/>
      <c r="SM83" s="55"/>
      <c r="SN83" s="55"/>
      <c r="SO83" s="55"/>
      <c r="SP83" s="55"/>
      <c r="SQ83" s="55"/>
      <c r="SR83" s="55"/>
      <c r="SS83" s="55"/>
      <c r="ST83" s="55"/>
      <c r="SU83" s="55"/>
      <c r="SV83" s="55"/>
      <c r="SW83" s="55"/>
      <c r="SX83" s="55"/>
      <c r="SY83" s="55"/>
      <c r="SZ83" s="55"/>
      <c r="TA83" s="55"/>
      <c r="TB83" s="55"/>
      <c r="TC83" s="55"/>
      <c r="TD83" s="55"/>
      <c r="TE83" s="55"/>
      <c r="TF83" s="55"/>
      <c r="TG83" s="55"/>
      <c r="TH83" s="55"/>
      <c r="TI83" s="55"/>
      <c r="TJ83" s="55"/>
      <c r="TK83" s="55"/>
      <c r="TL83" s="55"/>
      <c r="TM83" s="55"/>
      <c r="TN83" s="55"/>
      <c r="TO83" s="55"/>
      <c r="TP83" s="55"/>
      <c r="TQ83" s="55"/>
      <c r="TR83" s="55"/>
      <c r="TS83" s="55"/>
      <c r="TT83" s="55"/>
      <c r="TU83" s="55"/>
      <c r="TV83" s="55"/>
      <c r="TW83" s="55"/>
      <c r="TX83" s="55"/>
      <c r="TY83" s="55"/>
      <c r="TZ83" s="55"/>
      <c r="UA83" s="55"/>
      <c r="UB83" s="55"/>
      <c r="UC83" s="55"/>
      <c r="UD83" s="55"/>
      <c r="UE83" s="55"/>
      <c r="UF83" s="55"/>
      <c r="UG83" s="55"/>
      <c r="UH83" s="55"/>
      <c r="UI83" s="55"/>
      <c r="UJ83" s="55"/>
      <c r="UK83" s="55"/>
      <c r="UL83" s="55"/>
      <c r="UM83" s="55"/>
      <c r="UN83" s="55"/>
      <c r="UO83" s="55"/>
      <c r="UP83" s="55"/>
      <c r="UQ83" s="55"/>
      <c r="UR83" s="55"/>
      <c r="US83" s="55"/>
      <c r="UT83" s="55"/>
      <c r="UU83" s="55"/>
      <c r="UV83" s="55"/>
      <c r="UW83" s="55"/>
      <c r="UX83" s="55"/>
      <c r="UY83" s="55"/>
      <c r="UZ83" s="55"/>
      <c r="VA83" s="55"/>
      <c r="VB83" s="55"/>
      <c r="VC83" s="55"/>
      <c r="VD83" s="55"/>
      <c r="VE83" s="55"/>
      <c r="VF83" s="55"/>
      <c r="VG83" s="55"/>
      <c r="VH83" s="55"/>
      <c r="VI83" s="55"/>
      <c r="VJ83" s="55"/>
      <c r="VK83" s="55"/>
      <c r="VL83" s="55"/>
      <c r="VM83" s="55"/>
      <c r="VN83" s="55"/>
      <c r="VO83" s="55"/>
      <c r="VP83" s="55"/>
      <c r="VQ83" s="55"/>
      <c r="VR83" s="55"/>
      <c r="VS83" s="55"/>
      <c r="VT83" s="55"/>
      <c r="VU83" s="55"/>
      <c r="VV83" s="55"/>
      <c r="VW83" s="55"/>
      <c r="VX83" s="55"/>
      <c r="VY83" s="55"/>
      <c r="VZ83" s="55"/>
      <c r="WA83" s="55"/>
      <c r="WB83" s="55"/>
      <c r="WC83" s="55"/>
      <c r="WD83" s="55"/>
      <c r="WE83" s="55"/>
      <c r="WF83" s="55"/>
      <c r="WG83" s="55"/>
      <c r="WH83" s="55"/>
      <c r="WI83" s="55"/>
      <c r="WJ83" s="55"/>
      <c r="WK83" s="55"/>
      <c r="WL83" s="55"/>
      <c r="WM83" s="55"/>
      <c r="WN83" s="55"/>
    </row>
    <row r="84" spans="1:612" s="5" customFormat="1" ht="24" customHeight="1" x14ac:dyDescent="0.35">
      <c r="A84" s="200" t="s">
        <v>64</v>
      </c>
      <c r="B84" s="40"/>
      <c r="C84" s="40"/>
      <c r="D84" s="40"/>
      <c r="E84" s="40"/>
      <c r="F84" s="40"/>
      <c r="G84" s="40"/>
      <c r="H84" s="40"/>
      <c r="I84" s="40"/>
      <c r="J84" s="146"/>
      <c r="K84" s="146"/>
      <c r="L84" s="146"/>
      <c r="M84" s="146"/>
      <c r="N84" s="146"/>
    </row>
    <row r="85" spans="1:612" s="59" customFormat="1" ht="24" customHeight="1" x14ac:dyDescent="0.35">
      <c r="A85" s="181" t="s">
        <v>88</v>
      </c>
      <c r="B85" s="23" t="e">
        <f>(SUM(#REF!))-2</f>
        <v>#REF!</v>
      </c>
      <c r="C85" s="23" t="e">
        <f>(SUM(#REF!))-2</f>
        <v>#REF!</v>
      </c>
      <c r="D85" s="23" t="e">
        <f>(SUM(#REF!))+1</f>
        <v>#REF!</v>
      </c>
      <c r="E85" s="23" t="e">
        <f>(SUM(#REF!))</f>
        <v>#REF!</v>
      </c>
      <c r="F85" s="23" t="e">
        <f>(SUM(#REF!))-1</f>
        <v>#REF!</v>
      </c>
      <c r="G85" s="23" t="e">
        <f>(SUM(#REF!))+1</f>
        <v>#REF!</v>
      </c>
      <c r="H85" s="23" t="e">
        <f>(SUM(#REF!))</f>
        <v>#REF!</v>
      </c>
      <c r="I85" s="23" t="e">
        <f>(SUM(#REF!))+1</f>
        <v>#REF!</v>
      </c>
      <c r="J85" s="135">
        <v>4549</v>
      </c>
      <c r="K85" s="135">
        <v>4698</v>
      </c>
      <c r="L85" s="135">
        <v>5033</v>
      </c>
      <c r="M85" s="135">
        <v>5109</v>
      </c>
      <c r="N85" s="135">
        <v>4942</v>
      </c>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c r="IU85" s="27"/>
      <c r="IV85" s="27"/>
      <c r="IW85" s="27"/>
      <c r="IX85" s="27"/>
      <c r="IY85" s="27"/>
      <c r="IZ85" s="27"/>
      <c r="JA85" s="27"/>
      <c r="JB85" s="27"/>
      <c r="JC85" s="27"/>
      <c r="JD85" s="27"/>
      <c r="JE85" s="27"/>
      <c r="JF85" s="27"/>
      <c r="JG85" s="27"/>
      <c r="JH85" s="27"/>
      <c r="JI85" s="27"/>
      <c r="JJ85" s="27"/>
      <c r="JK85" s="27"/>
      <c r="JL85" s="27"/>
      <c r="JM85" s="27"/>
      <c r="JN85" s="27"/>
      <c r="JO85" s="27"/>
      <c r="JP85" s="27"/>
      <c r="JQ85" s="27"/>
      <c r="JR85" s="27"/>
      <c r="JS85" s="27"/>
      <c r="JT85" s="27"/>
      <c r="JU85" s="27"/>
      <c r="JV85" s="27"/>
      <c r="JW85" s="27"/>
      <c r="JX85" s="27"/>
      <c r="JY85" s="27"/>
      <c r="JZ85" s="27"/>
      <c r="KA85" s="27"/>
      <c r="KB85" s="27"/>
      <c r="KC85" s="27"/>
      <c r="KD85" s="27"/>
      <c r="KE85" s="27"/>
      <c r="KF85" s="27"/>
      <c r="KG85" s="27"/>
      <c r="KH85" s="27"/>
      <c r="KI85" s="27"/>
      <c r="KJ85" s="27"/>
      <c r="KK85" s="27"/>
      <c r="KL85" s="27"/>
      <c r="KM85" s="27"/>
      <c r="KN85" s="27"/>
      <c r="KO85" s="27"/>
      <c r="KP85" s="27"/>
      <c r="KQ85" s="27"/>
      <c r="KR85" s="27"/>
      <c r="KS85" s="27"/>
      <c r="KT85" s="27"/>
      <c r="KU85" s="27"/>
      <c r="KV85" s="27"/>
      <c r="KW85" s="27"/>
      <c r="KX85" s="27"/>
      <c r="KY85" s="27"/>
      <c r="KZ85" s="27"/>
      <c r="LA85" s="27"/>
      <c r="LB85" s="27"/>
      <c r="LC85" s="27"/>
      <c r="LD85" s="27"/>
      <c r="LE85" s="27"/>
      <c r="LF85" s="27"/>
      <c r="LG85" s="27"/>
      <c r="LH85" s="27"/>
      <c r="LI85" s="27"/>
      <c r="LJ85" s="27"/>
      <c r="LK85" s="27"/>
      <c r="LL85" s="27"/>
      <c r="LM85" s="27"/>
      <c r="LN85" s="27"/>
      <c r="LO85" s="27"/>
      <c r="LP85" s="27"/>
      <c r="LQ85" s="27"/>
      <c r="LR85" s="27"/>
      <c r="LS85" s="27"/>
      <c r="LT85" s="27"/>
      <c r="LU85" s="27"/>
      <c r="LV85" s="27"/>
      <c r="LW85" s="27"/>
      <c r="LX85" s="27"/>
      <c r="LY85" s="27"/>
      <c r="LZ85" s="27"/>
      <c r="MA85" s="27"/>
      <c r="MB85" s="27"/>
      <c r="MC85" s="27"/>
      <c r="MD85" s="27"/>
      <c r="ME85" s="27"/>
      <c r="MF85" s="27"/>
      <c r="MG85" s="27"/>
      <c r="MH85" s="27"/>
      <c r="MI85" s="27"/>
      <c r="MJ85" s="27"/>
      <c r="MK85" s="27"/>
      <c r="ML85" s="27"/>
      <c r="MM85" s="27"/>
      <c r="MN85" s="27"/>
      <c r="MO85" s="27"/>
      <c r="MP85" s="27"/>
      <c r="MQ85" s="27"/>
      <c r="MR85" s="27"/>
      <c r="MS85" s="27"/>
      <c r="MT85" s="27"/>
      <c r="MU85" s="27"/>
      <c r="MV85" s="27"/>
      <c r="MW85" s="27"/>
      <c r="MX85" s="27"/>
      <c r="MY85" s="27"/>
      <c r="MZ85" s="27"/>
      <c r="NA85" s="27"/>
      <c r="NB85" s="27"/>
      <c r="NC85" s="27"/>
      <c r="ND85" s="27"/>
      <c r="NE85" s="27"/>
      <c r="NF85" s="27"/>
      <c r="NG85" s="27"/>
      <c r="NH85" s="27"/>
      <c r="NI85" s="27"/>
      <c r="NJ85" s="27"/>
      <c r="NK85" s="27"/>
      <c r="NL85" s="27"/>
      <c r="NM85" s="27"/>
      <c r="NN85" s="27"/>
      <c r="NO85" s="27"/>
      <c r="NP85" s="27"/>
      <c r="NQ85" s="27"/>
      <c r="NR85" s="27"/>
      <c r="NS85" s="27"/>
      <c r="NT85" s="27"/>
      <c r="NU85" s="27"/>
      <c r="NV85" s="27"/>
      <c r="NW85" s="27"/>
      <c r="NX85" s="27"/>
      <c r="NY85" s="27"/>
      <c r="NZ85" s="27"/>
      <c r="OA85" s="27"/>
      <c r="OB85" s="27"/>
      <c r="OC85" s="27"/>
      <c r="OD85" s="27"/>
      <c r="OE85" s="27"/>
      <c r="OF85" s="27"/>
      <c r="OG85" s="27"/>
      <c r="OH85" s="27"/>
      <c r="OI85" s="27"/>
      <c r="OJ85" s="27"/>
      <c r="OK85" s="27"/>
      <c r="OL85" s="27"/>
      <c r="OM85" s="27"/>
      <c r="ON85" s="27"/>
      <c r="OO85" s="27"/>
      <c r="OP85" s="27"/>
      <c r="OQ85" s="27"/>
      <c r="OR85" s="27"/>
      <c r="OS85" s="27"/>
      <c r="OT85" s="27"/>
      <c r="OU85" s="27"/>
      <c r="OV85" s="27"/>
      <c r="OW85" s="27"/>
      <c r="OX85" s="27"/>
      <c r="OY85" s="27"/>
      <c r="OZ85" s="27"/>
      <c r="PA85" s="27"/>
      <c r="PB85" s="27"/>
      <c r="PC85" s="27"/>
      <c r="PD85" s="27"/>
      <c r="PE85" s="27"/>
      <c r="PF85" s="27"/>
      <c r="PG85" s="27"/>
      <c r="PH85" s="27"/>
      <c r="PI85" s="27"/>
      <c r="PJ85" s="27"/>
      <c r="PK85" s="27"/>
      <c r="PL85" s="27"/>
      <c r="PM85" s="27"/>
      <c r="PN85" s="27"/>
      <c r="PO85" s="27"/>
      <c r="PP85" s="27"/>
      <c r="PQ85" s="27"/>
      <c r="PR85" s="27"/>
      <c r="PS85" s="27"/>
      <c r="PT85" s="27"/>
      <c r="PU85" s="27"/>
      <c r="PV85" s="27"/>
      <c r="PW85" s="27"/>
      <c r="PX85" s="27"/>
      <c r="PY85" s="27"/>
      <c r="PZ85" s="27"/>
      <c r="QA85" s="27"/>
      <c r="QB85" s="27"/>
      <c r="QC85" s="27"/>
      <c r="QD85" s="27"/>
      <c r="QE85" s="27"/>
      <c r="QF85" s="27"/>
      <c r="QG85" s="27"/>
      <c r="QH85" s="27"/>
      <c r="QI85" s="27"/>
      <c r="QJ85" s="27"/>
      <c r="QK85" s="27"/>
      <c r="QL85" s="27"/>
      <c r="QM85" s="27"/>
      <c r="QN85" s="27"/>
      <c r="QO85" s="27"/>
      <c r="QP85" s="27"/>
      <c r="QQ85" s="27"/>
      <c r="QR85" s="27"/>
      <c r="QS85" s="27"/>
      <c r="QT85" s="27"/>
      <c r="QU85" s="27"/>
      <c r="QV85" s="27"/>
      <c r="QW85" s="27"/>
      <c r="QX85" s="27"/>
      <c r="QY85" s="27"/>
      <c r="QZ85" s="27"/>
      <c r="RA85" s="27"/>
      <c r="RB85" s="27"/>
      <c r="RC85" s="27"/>
      <c r="RD85" s="27"/>
      <c r="RE85" s="27"/>
      <c r="RF85" s="27"/>
      <c r="RG85" s="27"/>
      <c r="RH85" s="27"/>
      <c r="RI85" s="27"/>
      <c r="RJ85" s="27"/>
      <c r="RK85" s="27"/>
      <c r="RL85" s="27"/>
      <c r="RM85" s="27"/>
      <c r="RN85" s="27"/>
      <c r="RO85" s="27"/>
      <c r="RP85" s="27"/>
      <c r="RQ85" s="27"/>
      <c r="RR85" s="27"/>
      <c r="RS85" s="27"/>
      <c r="RT85" s="27"/>
      <c r="RU85" s="27"/>
      <c r="RV85" s="27"/>
      <c r="RW85" s="27"/>
      <c r="RX85" s="27"/>
      <c r="RY85" s="27"/>
      <c r="RZ85" s="27"/>
      <c r="SA85" s="27"/>
      <c r="SB85" s="27"/>
      <c r="SC85" s="27"/>
      <c r="SD85" s="27"/>
      <c r="SE85" s="27"/>
      <c r="SF85" s="27"/>
      <c r="SG85" s="27"/>
      <c r="SH85" s="27"/>
      <c r="SI85" s="27"/>
      <c r="SJ85" s="27"/>
      <c r="SK85" s="27"/>
      <c r="SL85" s="27"/>
      <c r="SM85" s="27"/>
      <c r="SN85" s="27"/>
      <c r="SO85" s="27"/>
      <c r="SP85" s="27"/>
      <c r="SQ85" s="27"/>
      <c r="SR85" s="27"/>
      <c r="SS85" s="27"/>
      <c r="ST85" s="27"/>
      <c r="SU85" s="27"/>
      <c r="SV85" s="27"/>
      <c r="SW85" s="27"/>
      <c r="SX85" s="27"/>
      <c r="SY85" s="27"/>
      <c r="SZ85" s="27"/>
      <c r="TA85" s="27"/>
      <c r="TB85" s="27"/>
      <c r="TC85" s="27"/>
      <c r="TD85" s="27"/>
      <c r="TE85" s="27"/>
      <c r="TF85" s="27"/>
      <c r="TG85" s="27"/>
      <c r="TH85" s="27"/>
      <c r="TI85" s="27"/>
      <c r="TJ85" s="27"/>
      <c r="TK85" s="27"/>
      <c r="TL85" s="27"/>
      <c r="TM85" s="27"/>
      <c r="TN85" s="27"/>
      <c r="TO85" s="27"/>
      <c r="TP85" s="27"/>
      <c r="TQ85" s="27"/>
      <c r="TR85" s="27"/>
      <c r="TS85" s="27"/>
      <c r="TT85" s="27"/>
      <c r="TU85" s="27"/>
      <c r="TV85" s="27"/>
      <c r="TW85" s="27"/>
      <c r="TX85" s="27"/>
      <c r="TY85" s="27"/>
      <c r="TZ85" s="27"/>
      <c r="UA85" s="27"/>
      <c r="UB85" s="27"/>
      <c r="UC85" s="27"/>
      <c r="UD85" s="27"/>
      <c r="UE85" s="27"/>
      <c r="UF85" s="27"/>
      <c r="UG85" s="27"/>
      <c r="UH85" s="27"/>
      <c r="UI85" s="27"/>
      <c r="UJ85" s="27"/>
      <c r="UK85" s="27"/>
      <c r="UL85" s="27"/>
      <c r="UM85" s="27"/>
      <c r="UN85" s="27"/>
      <c r="UO85" s="27"/>
      <c r="UP85" s="27"/>
      <c r="UQ85" s="27"/>
      <c r="UR85" s="27"/>
      <c r="US85" s="27"/>
      <c r="UT85" s="27"/>
      <c r="UU85" s="27"/>
      <c r="UV85" s="27"/>
      <c r="UW85" s="27"/>
      <c r="UX85" s="27"/>
      <c r="UY85" s="27"/>
      <c r="UZ85" s="27"/>
      <c r="VA85" s="27"/>
      <c r="VB85" s="27"/>
      <c r="VC85" s="27"/>
      <c r="VD85" s="27"/>
      <c r="VE85" s="27"/>
      <c r="VF85" s="27"/>
      <c r="VG85" s="27"/>
      <c r="VH85" s="27"/>
      <c r="VI85" s="27"/>
      <c r="VJ85" s="27"/>
      <c r="VK85" s="27"/>
      <c r="VL85" s="27"/>
      <c r="VM85" s="27"/>
      <c r="VN85" s="27"/>
      <c r="VO85" s="27"/>
      <c r="VP85" s="27"/>
      <c r="VQ85" s="27"/>
      <c r="VR85" s="27"/>
      <c r="VS85" s="27"/>
      <c r="VT85" s="27"/>
      <c r="VU85" s="27"/>
      <c r="VV85" s="27"/>
      <c r="VW85" s="27"/>
      <c r="VX85" s="27"/>
      <c r="VY85" s="27"/>
      <c r="VZ85" s="27"/>
      <c r="WA85" s="27"/>
      <c r="WB85" s="27"/>
      <c r="WC85" s="27"/>
      <c r="WD85" s="27"/>
      <c r="WE85" s="27"/>
      <c r="WF85" s="27"/>
      <c r="WG85" s="27"/>
      <c r="WH85" s="27"/>
      <c r="WI85" s="27"/>
      <c r="WJ85" s="27"/>
      <c r="WK85" s="27"/>
      <c r="WL85" s="27"/>
      <c r="WM85" s="27"/>
      <c r="WN85" s="27"/>
    </row>
    <row r="86" spans="1:612" s="59" customFormat="1" ht="24" customHeight="1" x14ac:dyDescent="0.35">
      <c r="A86" s="181" t="s">
        <v>89</v>
      </c>
      <c r="B86" s="39" t="e">
        <f>ROUND(SUM(#REF!)/1000,0)</f>
        <v>#REF!</v>
      </c>
      <c r="C86" s="39" t="e">
        <f>ROUND(SUM(#REF!)/1000,0)</f>
        <v>#REF!</v>
      </c>
      <c r="D86" s="39" t="e">
        <f>ROUND(SUM(#REF!)/1000,0)</f>
        <v>#REF!</v>
      </c>
      <c r="E86" s="39" t="e">
        <f>ROUND(SUM(#REF!)/1000,0)+1</f>
        <v>#REF!</v>
      </c>
      <c r="F86" s="39" t="e">
        <f>ROUND(SUM(#REF!)/1000,0)</f>
        <v>#REF!</v>
      </c>
      <c r="G86" s="39" t="e">
        <f>ROUND(SUM(#REF!)/1000,0)</f>
        <v>#REF!</v>
      </c>
      <c r="H86" s="39" t="e">
        <f>ROUND(SUM(#REF!)/1000,0)-1</f>
        <v>#REF!</v>
      </c>
      <c r="I86" s="39" t="e">
        <f>ROUND(SUM(#REF!)/1000,0)+1</f>
        <v>#REF!</v>
      </c>
      <c r="J86" s="145">
        <v>831</v>
      </c>
      <c r="K86" s="145">
        <v>715</v>
      </c>
      <c r="L86" s="145">
        <v>927</v>
      </c>
      <c r="M86" s="145">
        <v>897</v>
      </c>
      <c r="N86" s="145">
        <v>1308</v>
      </c>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c r="IU86" s="27"/>
      <c r="IV86" s="27"/>
      <c r="IW86" s="27"/>
      <c r="IX86" s="27"/>
      <c r="IY86" s="27"/>
      <c r="IZ86" s="27"/>
      <c r="JA86" s="27"/>
      <c r="JB86" s="27"/>
      <c r="JC86" s="27"/>
      <c r="JD86" s="27"/>
      <c r="JE86" s="27"/>
      <c r="JF86" s="27"/>
      <c r="JG86" s="27"/>
      <c r="JH86" s="27"/>
      <c r="JI86" s="27"/>
      <c r="JJ86" s="27"/>
      <c r="JK86" s="27"/>
      <c r="JL86" s="27"/>
      <c r="JM86" s="27"/>
      <c r="JN86" s="27"/>
      <c r="JO86" s="27"/>
      <c r="JP86" s="27"/>
      <c r="JQ86" s="27"/>
      <c r="JR86" s="27"/>
      <c r="JS86" s="27"/>
      <c r="JT86" s="27"/>
      <c r="JU86" s="27"/>
      <c r="JV86" s="27"/>
      <c r="JW86" s="27"/>
      <c r="JX86" s="27"/>
      <c r="JY86" s="27"/>
      <c r="JZ86" s="27"/>
      <c r="KA86" s="27"/>
      <c r="KB86" s="27"/>
      <c r="KC86" s="27"/>
      <c r="KD86" s="27"/>
      <c r="KE86" s="27"/>
      <c r="KF86" s="27"/>
      <c r="KG86" s="27"/>
      <c r="KH86" s="27"/>
      <c r="KI86" s="27"/>
      <c r="KJ86" s="27"/>
      <c r="KK86" s="27"/>
      <c r="KL86" s="27"/>
      <c r="KM86" s="27"/>
      <c r="KN86" s="27"/>
      <c r="KO86" s="27"/>
      <c r="KP86" s="27"/>
      <c r="KQ86" s="27"/>
      <c r="KR86" s="27"/>
      <c r="KS86" s="27"/>
      <c r="KT86" s="27"/>
      <c r="KU86" s="27"/>
      <c r="KV86" s="27"/>
      <c r="KW86" s="27"/>
      <c r="KX86" s="27"/>
      <c r="KY86" s="27"/>
      <c r="KZ86" s="27"/>
      <c r="LA86" s="27"/>
      <c r="LB86" s="27"/>
      <c r="LC86" s="27"/>
      <c r="LD86" s="27"/>
      <c r="LE86" s="27"/>
      <c r="LF86" s="27"/>
      <c r="LG86" s="27"/>
      <c r="LH86" s="27"/>
      <c r="LI86" s="27"/>
      <c r="LJ86" s="27"/>
      <c r="LK86" s="27"/>
      <c r="LL86" s="27"/>
      <c r="LM86" s="27"/>
      <c r="LN86" s="27"/>
      <c r="LO86" s="27"/>
      <c r="LP86" s="27"/>
      <c r="LQ86" s="27"/>
      <c r="LR86" s="27"/>
      <c r="LS86" s="27"/>
      <c r="LT86" s="27"/>
      <c r="LU86" s="27"/>
      <c r="LV86" s="27"/>
      <c r="LW86" s="27"/>
      <c r="LX86" s="27"/>
      <c r="LY86" s="27"/>
      <c r="LZ86" s="27"/>
      <c r="MA86" s="27"/>
      <c r="MB86" s="27"/>
      <c r="MC86" s="27"/>
      <c r="MD86" s="27"/>
      <c r="ME86" s="27"/>
      <c r="MF86" s="27"/>
      <c r="MG86" s="27"/>
      <c r="MH86" s="27"/>
      <c r="MI86" s="27"/>
      <c r="MJ86" s="27"/>
      <c r="MK86" s="27"/>
      <c r="ML86" s="27"/>
      <c r="MM86" s="27"/>
      <c r="MN86" s="27"/>
      <c r="MO86" s="27"/>
      <c r="MP86" s="27"/>
      <c r="MQ86" s="27"/>
      <c r="MR86" s="27"/>
      <c r="MS86" s="27"/>
      <c r="MT86" s="27"/>
      <c r="MU86" s="27"/>
      <c r="MV86" s="27"/>
      <c r="MW86" s="27"/>
      <c r="MX86" s="27"/>
      <c r="MY86" s="27"/>
      <c r="MZ86" s="27"/>
      <c r="NA86" s="27"/>
      <c r="NB86" s="27"/>
      <c r="NC86" s="27"/>
      <c r="ND86" s="27"/>
      <c r="NE86" s="27"/>
      <c r="NF86" s="27"/>
      <c r="NG86" s="27"/>
      <c r="NH86" s="27"/>
      <c r="NI86" s="27"/>
      <c r="NJ86" s="27"/>
      <c r="NK86" s="27"/>
      <c r="NL86" s="27"/>
      <c r="NM86" s="27"/>
      <c r="NN86" s="27"/>
      <c r="NO86" s="27"/>
      <c r="NP86" s="27"/>
      <c r="NQ86" s="27"/>
      <c r="NR86" s="27"/>
      <c r="NS86" s="27"/>
      <c r="NT86" s="27"/>
      <c r="NU86" s="27"/>
      <c r="NV86" s="27"/>
      <c r="NW86" s="27"/>
      <c r="NX86" s="27"/>
      <c r="NY86" s="27"/>
      <c r="NZ86" s="27"/>
      <c r="OA86" s="27"/>
      <c r="OB86" s="27"/>
      <c r="OC86" s="27"/>
      <c r="OD86" s="27"/>
      <c r="OE86" s="27"/>
      <c r="OF86" s="27"/>
      <c r="OG86" s="27"/>
      <c r="OH86" s="27"/>
      <c r="OI86" s="27"/>
      <c r="OJ86" s="27"/>
      <c r="OK86" s="27"/>
      <c r="OL86" s="27"/>
      <c r="OM86" s="27"/>
      <c r="ON86" s="27"/>
      <c r="OO86" s="27"/>
      <c r="OP86" s="27"/>
      <c r="OQ86" s="27"/>
      <c r="OR86" s="27"/>
      <c r="OS86" s="27"/>
      <c r="OT86" s="27"/>
      <c r="OU86" s="27"/>
      <c r="OV86" s="27"/>
      <c r="OW86" s="27"/>
      <c r="OX86" s="27"/>
      <c r="OY86" s="27"/>
      <c r="OZ86" s="27"/>
      <c r="PA86" s="27"/>
      <c r="PB86" s="27"/>
      <c r="PC86" s="27"/>
      <c r="PD86" s="27"/>
      <c r="PE86" s="27"/>
      <c r="PF86" s="27"/>
      <c r="PG86" s="27"/>
      <c r="PH86" s="27"/>
      <c r="PI86" s="27"/>
      <c r="PJ86" s="27"/>
      <c r="PK86" s="27"/>
      <c r="PL86" s="27"/>
      <c r="PM86" s="27"/>
      <c r="PN86" s="27"/>
      <c r="PO86" s="27"/>
      <c r="PP86" s="27"/>
      <c r="PQ86" s="27"/>
      <c r="PR86" s="27"/>
      <c r="PS86" s="27"/>
      <c r="PT86" s="27"/>
      <c r="PU86" s="27"/>
      <c r="PV86" s="27"/>
      <c r="PW86" s="27"/>
      <c r="PX86" s="27"/>
      <c r="PY86" s="27"/>
      <c r="PZ86" s="27"/>
      <c r="QA86" s="27"/>
      <c r="QB86" s="27"/>
      <c r="QC86" s="27"/>
      <c r="QD86" s="27"/>
      <c r="QE86" s="27"/>
      <c r="QF86" s="27"/>
      <c r="QG86" s="27"/>
      <c r="QH86" s="27"/>
      <c r="QI86" s="27"/>
      <c r="QJ86" s="27"/>
      <c r="QK86" s="27"/>
      <c r="QL86" s="27"/>
      <c r="QM86" s="27"/>
      <c r="QN86" s="27"/>
      <c r="QO86" s="27"/>
      <c r="QP86" s="27"/>
      <c r="QQ86" s="27"/>
      <c r="QR86" s="27"/>
      <c r="QS86" s="27"/>
      <c r="QT86" s="27"/>
      <c r="QU86" s="27"/>
      <c r="QV86" s="27"/>
      <c r="QW86" s="27"/>
      <c r="QX86" s="27"/>
      <c r="QY86" s="27"/>
      <c r="QZ86" s="27"/>
      <c r="RA86" s="27"/>
      <c r="RB86" s="27"/>
      <c r="RC86" s="27"/>
      <c r="RD86" s="27"/>
      <c r="RE86" s="27"/>
      <c r="RF86" s="27"/>
      <c r="RG86" s="27"/>
      <c r="RH86" s="27"/>
      <c r="RI86" s="27"/>
      <c r="RJ86" s="27"/>
      <c r="RK86" s="27"/>
      <c r="RL86" s="27"/>
      <c r="RM86" s="27"/>
      <c r="RN86" s="27"/>
      <c r="RO86" s="27"/>
      <c r="RP86" s="27"/>
      <c r="RQ86" s="27"/>
      <c r="RR86" s="27"/>
      <c r="RS86" s="27"/>
      <c r="RT86" s="27"/>
      <c r="RU86" s="27"/>
      <c r="RV86" s="27"/>
      <c r="RW86" s="27"/>
      <c r="RX86" s="27"/>
      <c r="RY86" s="27"/>
      <c r="RZ86" s="27"/>
      <c r="SA86" s="27"/>
      <c r="SB86" s="27"/>
      <c r="SC86" s="27"/>
      <c r="SD86" s="27"/>
      <c r="SE86" s="27"/>
      <c r="SF86" s="27"/>
      <c r="SG86" s="27"/>
      <c r="SH86" s="27"/>
      <c r="SI86" s="27"/>
      <c r="SJ86" s="27"/>
      <c r="SK86" s="27"/>
      <c r="SL86" s="27"/>
      <c r="SM86" s="27"/>
      <c r="SN86" s="27"/>
      <c r="SO86" s="27"/>
      <c r="SP86" s="27"/>
      <c r="SQ86" s="27"/>
      <c r="SR86" s="27"/>
      <c r="SS86" s="27"/>
      <c r="ST86" s="27"/>
      <c r="SU86" s="27"/>
      <c r="SV86" s="27"/>
      <c r="SW86" s="27"/>
      <c r="SX86" s="27"/>
      <c r="SY86" s="27"/>
      <c r="SZ86" s="27"/>
      <c r="TA86" s="27"/>
      <c r="TB86" s="27"/>
      <c r="TC86" s="27"/>
      <c r="TD86" s="27"/>
      <c r="TE86" s="27"/>
      <c r="TF86" s="27"/>
      <c r="TG86" s="27"/>
      <c r="TH86" s="27"/>
      <c r="TI86" s="27"/>
      <c r="TJ86" s="27"/>
      <c r="TK86" s="27"/>
      <c r="TL86" s="27"/>
      <c r="TM86" s="27"/>
      <c r="TN86" s="27"/>
      <c r="TO86" s="27"/>
      <c r="TP86" s="27"/>
      <c r="TQ86" s="27"/>
      <c r="TR86" s="27"/>
      <c r="TS86" s="27"/>
      <c r="TT86" s="27"/>
      <c r="TU86" s="27"/>
      <c r="TV86" s="27"/>
      <c r="TW86" s="27"/>
      <c r="TX86" s="27"/>
      <c r="TY86" s="27"/>
      <c r="TZ86" s="27"/>
      <c r="UA86" s="27"/>
      <c r="UB86" s="27"/>
      <c r="UC86" s="27"/>
      <c r="UD86" s="27"/>
      <c r="UE86" s="27"/>
      <c r="UF86" s="27"/>
      <c r="UG86" s="27"/>
      <c r="UH86" s="27"/>
      <c r="UI86" s="27"/>
      <c r="UJ86" s="27"/>
      <c r="UK86" s="27"/>
      <c r="UL86" s="27"/>
      <c r="UM86" s="27"/>
      <c r="UN86" s="27"/>
      <c r="UO86" s="27"/>
      <c r="UP86" s="27"/>
      <c r="UQ86" s="27"/>
      <c r="UR86" s="27"/>
      <c r="US86" s="27"/>
      <c r="UT86" s="27"/>
      <c r="UU86" s="27"/>
      <c r="UV86" s="27"/>
      <c r="UW86" s="27"/>
      <c r="UX86" s="27"/>
      <c r="UY86" s="27"/>
      <c r="UZ86" s="27"/>
      <c r="VA86" s="27"/>
      <c r="VB86" s="27"/>
      <c r="VC86" s="27"/>
      <c r="VD86" s="27"/>
      <c r="VE86" s="27"/>
      <c r="VF86" s="27"/>
      <c r="VG86" s="27"/>
      <c r="VH86" s="27"/>
      <c r="VI86" s="27"/>
      <c r="VJ86" s="27"/>
      <c r="VK86" s="27"/>
      <c r="VL86" s="27"/>
      <c r="VM86" s="27"/>
      <c r="VN86" s="27"/>
      <c r="VO86" s="27"/>
      <c r="VP86" s="27"/>
      <c r="VQ86" s="27"/>
      <c r="VR86" s="27"/>
      <c r="VS86" s="27"/>
      <c r="VT86" s="27"/>
      <c r="VU86" s="27"/>
      <c r="VV86" s="27"/>
      <c r="VW86" s="27"/>
      <c r="VX86" s="27"/>
      <c r="VY86" s="27"/>
      <c r="VZ86" s="27"/>
      <c r="WA86" s="27"/>
      <c r="WB86" s="27"/>
      <c r="WC86" s="27"/>
      <c r="WD86" s="27"/>
      <c r="WE86" s="27"/>
      <c r="WF86" s="27"/>
      <c r="WG86" s="27"/>
      <c r="WH86" s="27"/>
      <c r="WI86" s="27"/>
      <c r="WJ86" s="27"/>
      <c r="WK86" s="27"/>
      <c r="WL86" s="27"/>
      <c r="WM86" s="27"/>
      <c r="WN86" s="27"/>
    </row>
    <row r="87" spans="1:612" s="59" customFormat="1" ht="24" customHeight="1" x14ac:dyDescent="0.35">
      <c r="A87" s="201" t="s">
        <v>80</v>
      </c>
      <c r="B87" s="39" t="e">
        <f>([1]!HsGetValue("DWShared2_Consol_Consol","All Periods#"&amp;#REF!&amp;";All Types#"&amp;#REF!&amp;";All Fiscal Years#"&amp;#REF!&amp;";All Scenarios#"&amp;#REF!&amp;";All Source Docs#"&amp;#REF!&amp;";All Locations#"&amp;#REF!&amp;";All Measures#"&amp;#REF!&amp;"")/1000)-B88+1</f>
        <v>#VALUE!</v>
      </c>
      <c r="C87" s="39" t="e">
        <f>([1]!HsGetValue("DWShared2_Consol_Consol","All Periods#"&amp;#REF!&amp;";All Types#"&amp;#REF!&amp;";All Fiscal Years#"&amp;#REF!&amp;";All Scenarios#"&amp;#REF!&amp;";All Source Docs#"&amp;#REF!&amp;";All Locations#"&amp;#REF!&amp;";All Measures#"&amp;#REF!&amp;"")/1000)-C88</f>
        <v>#VALUE!</v>
      </c>
      <c r="D87" s="39" t="e">
        <f>([1]!HsGetValue("DWShared2_Consol_Consol","All Periods#"&amp;#REF!&amp;";All Types#"&amp;#REF!&amp;";All Fiscal Years#"&amp;#REF!&amp;";All Scenarios#"&amp;#REF!&amp;";All Source Docs#"&amp;#REF!&amp;";All Locations#"&amp;#REF!&amp;";All Measures#"&amp;#REF!&amp;"")/1000)-D88</f>
        <v>#VALUE!</v>
      </c>
      <c r="E87" s="39" t="e">
        <f>([1]!HsGetValue("DWShared2_Consol_Consol","All Periods#"&amp;#REF!&amp;";All Types#"&amp;#REF!&amp;";All Fiscal Years#"&amp;#REF!&amp;";All Scenarios#"&amp;#REF!&amp;";All Source Docs#"&amp;#REF!&amp;";All Locations#"&amp;#REF!&amp;";All Measures#"&amp;#REF!&amp;"")/1000)-E88</f>
        <v>#VALUE!</v>
      </c>
      <c r="F87" s="39" t="e">
        <f>([1]!HsGetValue("DWShared2_Consol_Consol","All Periods#"&amp;#REF!&amp;";All Types#"&amp;#REF!&amp;";All Fiscal Years#"&amp;#REF!&amp;";All Scenarios#"&amp;#REF!&amp;";All Source Docs#"&amp;#REF!&amp;";All Locations#"&amp;#REF!&amp;";All Measures#"&amp;#REF!&amp;"")/1000)-F88</f>
        <v>#VALUE!</v>
      </c>
      <c r="G87" s="39" t="e">
        <f>([1]!HsGetValue("DWShared2_Consol_Consol","All Periods#"&amp;#REF!&amp;";All Types#"&amp;#REF!&amp;";All Fiscal Years#"&amp;#REF!&amp;";All Scenarios#"&amp;#REF!&amp;";All Source Docs#"&amp;#REF!&amp;";All Locations#"&amp;#REF!&amp;";All Measures#"&amp;#REF!&amp;"")/1000)-G88</f>
        <v>#VALUE!</v>
      </c>
      <c r="H87" s="39" t="e">
        <f>([1]!HsGetValue("DWShared2_Consol_Consol","All Periods#"&amp;#REF!&amp;";All Types#"&amp;#REF!&amp;";All Fiscal Years#"&amp;#REF!&amp;";All Scenarios#"&amp;#REF!&amp;";All Source Docs#"&amp;#REF!&amp;";All Locations#"&amp;#REF!&amp;";All Measures#"&amp;#REF!&amp;"")/1000)-H88</f>
        <v>#VALUE!</v>
      </c>
      <c r="I87" s="39" t="e">
        <f>([1]!HsGetValue("DWShared2_Consol_Consol","All Periods#"&amp;#REF!&amp;";All Types#"&amp;#REF!&amp;";All Fiscal Years#"&amp;#REF!&amp;";All Scenarios#"&amp;#REF!&amp;";All Source Docs#"&amp;#REF!&amp;";All Locations#"&amp;#REF!&amp;";All Measures#"&amp;#REF!&amp;"")/1000)-I88+1</f>
        <v>#VALUE!</v>
      </c>
      <c r="J87" s="145">
        <v>8428</v>
      </c>
      <c r="K87" s="145">
        <v>8352</v>
      </c>
      <c r="L87" s="145">
        <v>8007</v>
      </c>
      <c r="M87" s="145">
        <v>7728</v>
      </c>
      <c r="N87" s="145">
        <v>7584</v>
      </c>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c r="IK87" s="27"/>
      <c r="IL87" s="27"/>
      <c r="IM87" s="27"/>
      <c r="IN87" s="27"/>
      <c r="IO87" s="27"/>
      <c r="IP87" s="27"/>
      <c r="IQ87" s="27"/>
      <c r="IR87" s="27"/>
      <c r="IS87" s="27"/>
      <c r="IT87" s="27"/>
      <c r="IU87" s="27"/>
      <c r="IV87" s="27"/>
      <c r="IW87" s="27"/>
      <c r="IX87" s="27"/>
      <c r="IY87" s="27"/>
      <c r="IZ87" s="27"/>
      <c r="JA87" s="27"/>
      <c r="JB87" s="27"/>
      <c r="JC87" s="27"/>
      <c r="JD87" s="27"/>
      <c r="JE87" s="27"/>
      <c r="JF87" s="27"/>
      <c r="JG87" s="27"/>
      <c r="JH87" s="27"/>
      <c r="JI87" s="27"/>
      <c r="JJ87" s="27"/>
      <c r="JK87" s="27"/>
      <c r="JL87" s="27"/>
      <c r="JM87" s="27"/>
      <c r="JN87" s="27"/>
      <c r="JO87" s="27"/>
      <c r="JP87" s="27"/>
      <c r="JQ87" s="27"/>
      <c r="JR87" s="27"/>
      <c r="JS87" s="27"/>
      <c r="JT87" s="27"/>
      <c r="JU87" s="27"/>
      <c r="JV87" s="27"/>
      <c r="JW87" s="27"/>
      <c r="JX87" s="27"/>
      <c r="JY87" s="27"/>
      <c r="JZ87" s="27"/>
      <c r="KA87" s="27"/>
      <c r="KB87" s="27"/>
      <c r="KC87" s="27"/>
      <c r="KD87" s="27"/>
      <c r="KE87" s="27"/>
      <c r="KF87" s="27"/>
      <c r="KG87" s="27"/>
      <c r="KH87" s="27"/>
      <c r="KI87" s="27"/>
      <c r="KJ87" s="27"/>
      <c r="KK87" s="27"/>
      <c r="KL87" s="27"/>
      <c r="KM87" s="27"/>
      <c r="KN87" s="27"/>
      <c r="KO87" s="27"/>
      <c r="KP87" s="27"/>
      <c r="KQ87" s="27"/>
      <c r="KR87" s="27"/>
      <c r="KS87" s="27"/>
      <c r="KT87" s="27"/>
      <c r="KU87" s="27"/>
      <c r="KV87" s="27"/>
      <c r="KW87" s="27"/>
      <c r="KX87" s="27"/>
      <c r="KY87" s="27"/>
      <c r="KZ87" s="27"/>
      <c r="LA87" s="27"/>
      <c r="LB87" s="27"/>
      <c r="LC87" s="27"/>
      <c r="LD87" s="27"/>
      <c r="LE87" s="27"/>
      <c r="LF87" s="27"/>
      <c r="LG87" s="27"/>
      <c r="LH87" s="27"/>
      <c r="LI87" s="27"/>
      <c r="LJ87" s="27"/>
      <c r="LK87" s="27"/>
      <c r="LL87" s="27"/>
      <c r="LM87" s="27"/>
      <c r="LN87" s="27"/>
      <c r="LO87" s="27"/>
      <c r="LP87" s="27"/>
      <c r="LQ87" s="27"/>
      <c r="LR87" s="27"/>
      <c r="LS87" s="27"/>
      <c r="LT87" s="27"/>
      <c r="LU87" s="27"/>
      <c r="LV87" s="27"/>
      <c r="LW87" s="27"/>
      <c r="LX87" s="27"/>
      <c r="LY87" s="27"/>
      <c r="LZ87" s="27"/>
      <c r="MA87" s="27"/>
      <c r="MB87" s="27"/>
      <c r="MC87" s="27"/>
      <c r="MD87" s="27"/>
      <c r="ME87" s="27"/>
      <c r="MF87" s="27"/>
      <c r="MG87" s="27"/>
      <c r="MH87" s="27"/>
      <c r="MI87" s="27"/>
      <c r="MJ87" s="27"/>
      <c r="MK87" s="27"/>
      <c r="ML87" s="27"/>
      <c r="MM87" s="27"/>
      <c r="MN87" s="27"/>
      <c r="MO87" s="27"/>
      <c r="MP87" s="27"/>
      <c r="MQ87" s="27"/>
      <c r="MR87" s="27"/>
      <c r="MS87" s="27"/>
      <c r="MT87" s="27"/>
      <c r="MU87" s="27"/>
      <c r="MV87" s="27"/>
      <c r="MW87" s="27"/>
      <c r="MX87" s="27"/>
      <c r="MY87" s="27"/>
      <c r="MZ87" s="27"/>
      <c r="NA87" s="27"/>
      <c r="NB87" s="27"/>
      <c r="NC87" s="27"/>
      <c r="ND87" s="27"/>
      <c r="NE87" s="27"/>
      <c r="NF87" s="27"/>
      <c r="NG87" s="27"/>
      <c r="NH87" s="27"/>
      <c r="NI87" s="27"/>
      <c r="NJ87" s="27"/>
      <c r="NK87" s="27"/>
      <c r="NL87" s="27"/>
      <c r="NM87" s="27"/>
      <c r="NN87" s="27"/>
      <c r="NO87" s="27"/>
      <c r="NP87" s="27"/>
      <c r="NQ87" s="27"/>
      <c r="NR87" s="27"/>
      <c r="NS87" s="27"/>
      <c r="NT87" s="27"/>
      <c r="NU87" s="27"/>
      <c r="NV87" s="27"/>
      <c r="NW87" s="27"/>
      <c r="NX87" s="27"/>
      <c r="NY87" s="27"/>
      <c r="NZ87" s="27"/>
      <c r="OA87" s="27"/>
      <c r="OB87" s="27"/>
      <c r="OC87" s="27"/>
      <c r="OD87" s="27"/>
      <c r="OE87" s="27"/>
      <c r="OF87" s="27"/>
      <c r="OG87" s="27"/>
      <c r="OH87" s="27"/>
      <c r="OI87" s="27"/>
      <c r="OJ87" s="27"/>
      <c r="OK87" s="27"/>
      <c r="OL87" s="27"/>
      <c r="OM87" s="27"/>
      <c r="ON87" s="27"/>
      <c r="OO87" s="27"/>
      <c r="OP87" s="27"/>
      <c r="OQ87" s="27"/>
      <c r="OR87" s="27"/>
      <c r="OS87" s="27"/>
      <c r="OT87" s="27"/>
      <c r="OU87" s="27"/>
      <c r="OV87" s="27"/>
      <c r="OW87" s="27"/>
      <c r="OX87" s="27"/>
      <c r="OY87" s="27"/>
      <c r="OZ87" s="27"/>
      <c r="PA87" s="27"/>
      <c r="PB87" s="27"/>
      <c r="PC87" s="27"/>
      <c r="PD87" s="27"/>
      <c r="PE87" s="27"/>
      <c r="PF87" s="27"/>
      <c r="PG87" s="27"/>
      <c r="PH87" s="27"/>
      <c r="PI87" s="27"/>
      <c r="PJ87" s="27"/>
      <c r="PK87" s="27"/>
      <c r="PL87" s="27"/>
      <c r="PM87" s="27"/>
      <c r="PN87" s="27"/>
      <c r="PO87" s="27"/>
      <c r="PP87" s="27"/>
      <c r="PQ87" s="27"/>
      <c r="PR87" s="27"/>
      <c r="PS87" s="27"/>
      <c r="PT87" s="27"/>
      <c r="PU87" s="27"/>
      <c r="PV87" s="27"/>
      <c r="PW87" s="27"/>
      <c r="PX87" s="27"/>
      <c r="PY87" s="27"/>
      <c r="PZ87" s="27"/>
      <c r="QA87" s="27"/>
      <c r="QB87" s="27"/>
      <c r="QC87" s="27"/>
      <c r="QD87" s="27"/>
      <c r="QE87" s="27"/>
      <c r="QF87" s="27"/>
      <c r="QG87" s="27"/>
      <c r="QH87" s="27"/>
      <c r="QI87" s="27"/>
      <c r="QJ87" s="27"/>
      <c r="QK87" s="27"/>
      <c r="QL87" s="27"/>
      <c r="QM87" s="27"/>
      <c r="QN87" s="27"/>
      <c r="QO87" s="27"/>
      <c r="QP87" s="27"/>
      <c r="QQ87" s="27"/>
      <c r="QR87" s="27"/>
      <c r="QS87" s="27"/>
      <c r="QT87" s="27"/>
      <c r="QU87" s="27"/>
      <c r="QV87" s="27"/>
      <c r="QW87" s="27"/>
      <c r="QX87" s="27"/>
      <c r="QY87" s="27"/>
      <c r="QZ87" s="27"/>
      <c r="RA87" s="27"/>
      <c r="RB87" s="27"/>
      <c r="RC87" s="27"/>
      <c r="RD87" s="27"/>
      <c r="RE87" s="27"/>
      <c r="RF87" s="27"/>
      <c r="RG87" s="27"/>
      <c r="RH87" s="27"/>
      <c r="RI87" s="27"/>
      <c r="RJ87" s="27"/>
      <c r="RK87" s="27"/>
      <c r="RL87" s="27"/>
      <c r="RM87" s="27"/>
      <c r="RN87" s="27"/>
      <c r="RO87" s="27"/>
      <c r="RP87" s="27"/>
      <c r="RQ87" s="27"/>
      <c r="RR87" s="27"/>
      <c r="RS87" s="27"/>
      <c r="RT87" s="27"/>
      <c r="RU87" s="27"/>
      <c r="RV87" s="27"/>
      <c r="RW87" s="27"/>
      <c r="RX87" s="27"/>
      <c r="RY87" s="27"/>
      <c r="RZ87" s="27"/>
      <c r="SA87" s="27"/>
      <c r="SB87" s="27"/>
      <c r="SC87" s="27"/>
      <c r="SD87" s="27"/>
      <c r="SE87" s="27"/>
      <c r="SF87" s="27"/>
      <c r="SG87" s="27"/>
      <c r="SH87" s="27"/>
      <c r="SI87" s="27"/>
      <c r="SJ87" s="27"/>
      <c r="SK87" s="27"/>
      <c r="SL87" s="27"/>
      <c r="SM87" s="27"/>
      <c r="SN87" s="27"/>
      <c r="SO87" s="27"/>
      <c r="SP87" s="27"/>
      <c r="SQ87" s="27"/>
      <c r="SR87" s="27"/>
      <c r="SS87" s="27"/>
      <c r="ST87" s="27"/>
      <c r="SU87" s="27"/>
      <c r="SV87" s="27"/>
      <c r="SW87" s="27"/>
      <c r="SX87" s="27"/>
      <c r="SY87" s="27"/>
      <c r="SZ87" s="27"/>
      <c r="TA87" s="27"/>
      <c r="TB87" s="27"/>
      <c r="TC87" s="27"/>
      <c r="TD87" s="27"/>
      <c r="TE87" s="27"/>
      <c r="TF87" s="27"/>
      <c r="TG87" s="27"/>
      <c r="TH87" s="27"/>
      <c r="TI87" s="27"/>
      <c r="TJ87" s="27"/>
      <c r="TK87" s="27"/>
      <c r="TL87" s="27"/>
      <c r="TM87" s="27"/>
      <c r="TN87" s="27"/>
      <c r="TO87" s="27"/>
      <c r="TP87" s="27"/>
      <c r="TQ87" s="27"/>
      <c r="TR87" s="27"/>
      <c r="TS87" s="27"/>
      <c r="TT87" s="27"/>
      <c r="TU87" s="27"/>
      <c r="TV87" s="27"/>
      <c r="TW87" s="27"/>
      <c r="TX87" s="27"/>
      <c r="TY87" s="27"/>
      <c r="TZ87" s="27"/>
      <c r="UA87" s="27"/>
      <c r="UB87" s="27"/>
      <c r="UC87" s="27"/>
      <c r="UD87" s="27"/>
      <c r="UE87" s="27"/>
      <c r="UF87" s="27"/>
      <c r="UG87" s="27"/>
      <c r="UH87" s="27"/>
      <c r="UI87" s="27"/>
      <c r="UJ87" s="27"/>
      <c r="UK87" s="27"/>
      <c r="UL87" s="27"/>
      <c r="UM87" s="27"/>
      <c r="UN87" s="27"/>
      <c r="UO87" s="27"/>
      <c r="UP87" s="27"/>
      <c r="UQ87" s="27"/>
      <c r="UR87" s="27"/>
      <c r="US87" s="27"/>
      <c r="UT87" s="27"/>
      <c r="UU87" s="27"/>
      <c r="UV87" s="27"/>
      <c r="UW87" s="27"/>
      <c r="UX87" s="27"/>
      <c r="UY87" s="27"/>
      <c r="UZ87" s="27"/>
      <c r="VA87" s="27"/>
      <c r="VB87" s="27"/>
      <c r="VC87" s="27"/>
      <c r="VD87" s="27"/>
      <c r="VE87" s="27"/>
      <c r="VF87" s="27"/>
      <c r="VG87" s="27"/>
      <c r="VH87" s="27"/>
      <c r="VI87" s="27"/>
      <c r="VJ87" s="27"/>
      <c r="VK87" s="27"/>
      <c r="VL87" s="27"/>
      <c r="VM87" s="27"/>
      <c r="VN87" s="27"/>
      <c r="VO87" s="27"/>
      <c r="VP87" s="27"/>
      <c r="VQ87" s="27"/>
      <c r="VR87" s="27"/>
      <c r="VS87" s="27"/>
      <c r="VT87" s="27"/>
      <c r="VU87" s="27"/>
      <c r="VV87" s="27"/>
      <c r="VW87" s="27"/>
      <c r="VX87" s="27"/>
      <c r="VY87" s="27"/>
      <c r="VZ87" s="27"/>
      <c r="WA87" s="27"/>
      <c r="WB87" s="27"/>
      <c r="WC87" s="27"/>
      <c r="WD87" s="27"/>
      <c r="WE87" s="27"/>
      <c r="WF87" s="27"/>
      <c r="WG87" s="27"/>
      <c r="WH87" s="27"/>
      <c r="WI87" s="27"/>
      <c r="WJ87" s="27"/>
      <c r="WK87" s="27"/>
      <c r="WL87" s="27"/>
      <c r="WM87" s="27"/>
      <c r="WN87" s="27"/>
    </row>
    <row r="88" spans="1:612" s="59" customFormat="1" ht="24" customHeight="1" x14ac:dyDescent="0.35">
      <c r="A88" s="202" t="s">
        <v>117</v>
      </c>
      <c r="B88" s="39" t="e">
        <f>ROUND([1]!HsGetValue("DWShared2_Consol_Consol","All Periods#"&amp;#REF!&amp;";All Types#"&amp;#REF!&amp;";All Fiscal Years#"&amp;#REF!&amp;";All Scenarios#"&amp;#REF!&amp;";All Source Docs#"&amp;#REF!&amp;";All Locations#"&amp;#REF!&amp;";All Measures#"&amp;#REF!&amp;"")/1000,0)-1</f>
        <v>#VALUE!</v>
      </c>
      <c r="C88" s="39" t="e">
        <f>ROUND([1]!HsGetValue("DWShared2_Consol_Consol","All Periods#"&amp;#REF!&amp;";All Types#"&amp;#REF!&amp;";All Fiscal Years#"&amp;#REF!&amp;";All Scenarios#"&amp;#REF!&amp;";All Source Docs#"&amp;#REF!&amp;";All Locations#"&amp;#REF!&amp;";All Measures#"&amp;#REF!&amp;"")/1000,0)</f>
        <v>#VALUE!</v>
      </c>
      <c r="D88" s="39" t="e">
        <f>ROUND([1]!HsGetValue("DWShared2_Consol_Consol","All Periods#"&amp;#REF!&amp;";All Types#"&amp;#REF!&amp;";All Fiscal Years#"&amp;#REF!&amp;";All Scenarios#"&amp;#REF!&amp;";All Source Docs#"&amp;#REF!&amp;";All Locations#"&amp;#REF!&amp;";All Measures#"&amp;#REF!&amp;"")/1000,0)</f>
        <v>#VALUE!</v>
      </c>
      <c r="E88" s="39" t="e">
        <f>ROUND([1]!HsGetValue("DWShared2_Consol_Consol","All Periods#"&amp;#REF!&amp;";All Types#"&amp;#REF!&amp;";All Fiscal Years#"&amp;#REF!&amp;";All Scenarios#"&amp;#REF!&amp;";All Source Docs#"&amp;#REF!&amp;";All Locations#"&amp;#REF!&amp;";All Measures#"&amp;#REF!&amp;"")/1000,0)-1</f>
        <v>#VALUE!</v>
      </c>
      <c r="F88" s="39" t="e">
        <f>ROUND([1]!HsGetValue("DWShared2_Consol_Consol","All Periods#"&amp;#REF!&amp;";All Types#"&amp;#REF!&amp;";All Fiscal Years#"&amp;#REF!&amp;";All Scenarios#"&amp;#REF!&amp;";All Source Docs#"&amp;#REF!&amp;";All Locations#"&amp;#REF!&amp;";All Measures#"&amp;#REF!&amp;"")/1000,0)+1</f>
        <v>#VALUE!</v>
      </c>
      <c r="G88" s="39" t="e">
        <f>ROUND([1]!HsGetValue("DWShared2_Consol_Consol","All Periods#"&amp;#REF!&amp;";All Types#"&amp;#REF!&amp;";All Fiscal Years#"&amp;#REF!&amp;";All Scenarios#"&amp;#REF!&amp;";All Source Docs#"&amp;#REF!&amp;";All Locations#"&amp;#REF!&amp;";All Measures#"&amp;#REF!&amp;"")/1000,0)+1</f>
        <v>#VALUE!</v>
      </c>
      <c r="H88" s="39" t="e">
        <f>ROUND([1]!HsGetValue("DWShared2_Consol_Consol","All Periods#"&amp;#REF!&amp;";All Types#"&amp;#REF!&amp;";All Fiscal Years#"&amp;#REF!&amp;";All Scenarios#"&amp;#REF!&amp;";All Source Docs#"&amp;#REF!&amp;";All Locations#"&amp;#REF!&amp;";All Measures#"&amp;#REF!&amp;"")/1000,0)+1</f>
        <v>#VALUE!</v>
      </c>
      <c r="I88" s="39" t="e">
        <f>ROUND([1]!HsGetValue("DWShared2_Consol_Consol","All Periods#"&amp;#REF!&amp;";All Types#"&amp;#REF!&amp;";All Fiscal Years#"&amp;#REF!&amp;";All Scenarios#"&amp;#REF!&amp;";All Source Docs#"&amp;#REF!&amp;";All Locations#"&amp;#REF!&amp;";All Measures#"&amp;#REF!&amp;"")/1000,0)</f>
        <v>#VALUE!</v>
      </c>
      <c r="J88" s="145">
        <v>65</v>
      </c>
      <c r="K88" s="145">
        <v>66</v>
      </c>
      <c r="L88" s="145">
        <v>69</v>
      </c>
      <c r="M88" s="145">
        <v>16</v>
      </c>
      <c r="N88" s="145">
        <v>20</v>
      </c>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7"/>
      <c r="KO88" s="27"/>
      <c r="KP88" s="27"/>
      <c r="KQ88" s="27"/>
      <c r="KR88" s="27"/>
      <c r="KS88" s="27"/>
      <c r="KT88" s="27"/>
      <c r="KU88" s="27"/>
      <c r="KV88" s="27"/>
      <c r="KW88" s="27"/>
      <c r="KX88" s="27"/>
      <c r="KY88" s="27"/>
      <c r="KZ88" s="27"/>
      <c r="LA88" s="27"/>
      <c r="LB88" s="27"/>
      <c r="LC88" s="27"/>
      <c r="LD88" s="27"/>
      <c r="LE88" s="27"/>
      <c r="LF88" s="27"/>
      <c r="LG88" s="27"/>
      <c r="LH88" s="27"/>
      <c r="LI88" s="27"/>
      <c r="LJ88" s="27"/>
      <c r="LK88" s="27"/>
      <c r="LL88" s="27"/>
      <c r="LM88" s="27"/>
      <c r="LN88" s="27"/>
      <c r="LO88" s="27"/>
      <c r="LP88" s="27"/>
      <c r="LQ88" s="27"/>
      <c r="LR88" s="27"/>
      <c r="LS88" s="27"/>
      <c r="LT88" s="27"/>
      <c r="LU88" s="27"/>
      <c r="LV88" s="27"/>
      <c r="LW88" s="27"/>
      <c r="LX88" s="27"/>
      <c r="LY88" s="27"/>
      <c r="LZ88" s="27"/>
      <c r="MA88" s="27"/>
      <c r="MB88" s="27"/>
      <c r="MC88" s="27"/>
      <c r="MD88" s="27"/>
      <c r="ME88" s="27"/>
      <c r="MF88" s="27"/>
      <c r="MG88" s="27"/>
      <c r="MH88" s="27"/>
      <c r="MI88" s="27"/>
      <c r="MJ88" s="27"/>
      <c r="MK88" s="27"/>
      <c r="ML88" s="27"/>
      <c r="MM88" s="27"/>
      <c r="MN88" s="27"/>
      <c r="MO88" s="27"/>
      <c r="MP88" s="27"/>
      <c r="MQ88" s="27"/>
      <c r="MR88" s="27"/>
      <c r="MS88" s="27"/>
      <c r="MT88" s="27"/>
      <c r="MU88" s="27"/>
      <c r="MV88" s="27"/>
      <c r="MW88" s="27"/>
      <c r="MX88" s="27"/>
      <c r="MY88" s="27"/>
      <c r="MZ88" s="27"/>
      <c r="NA88" s="27"/>
      <c r="NB88" s="27"/>
      <c r="NC88" s="27"/>
      <c r="ND88" s="27"/>
      <c r="NE88" s="27"/>
      <c r="NF88" s="27"/>
      <c r="NG88" s="27"/>
      <c r="NH88" s="27"/>
      <c r="NI88" s="27"/>
      <c r="NJ88" s="27"/>
      <c r="NK88" s="27"/>
      <c r="NL88" s="27"/>
      <c r="NM88" s="27"/>
      <c r="NN88" s="27"/>
      <c r="NO88" s="27"/>
      <c r="NP88" s="27"/>
      <c r="NQ88" s="27"/>
      <c r="NR88" s="27"/>
      <c r="NS88" s="27"/>
      <c r="NT88" s="27"/>
      <c r="NU88" s="27"/>
      <c r="NV88" s="27"/>
      <c r="NW88" s="27"/>
      <c r="NX88" s="27"/>
      <c r="NY88" s="27"/>
      <c r="NZ88" s="27"/>
      <c r="OA88" s="27"/>
      <c r="OB88" s="27"/>
      <c r="OC88" s="27"/>
      <c r="OD88" s="27"/>
      <c r="OE88" s="27"/>
      <c r="OF88" s="27"/>
      <c r="OG88" s="27"/>
      <c r="OH88" s="27"/>
      <c r="OI88" s="27"/>
      <c r="OJ88" s="27"/>
      <c r="OK88" s="27"/>
      <c r="OL88" s="27"/>
      <c r="OM88" s="27"/>
      <c r="ON88" s="27"/>
      <c r="OO88" s="27"/>
      <c r="OP88" s="27"/>
      <c r="OQ88" s="27"/>
      <c r="OR88" s="27"/>
      <c r="OS88" s="27"/>
      <c r="OT88" s="27"/>
      <c r="OU88" s="27"/>
      <c r="OV88" s="27"/>
      <c r="OW88" s="27"/>
      <c r="OX88" s="27"/>
      <c r="OY88" s="27"/>
      <c r="OZ88" s="27"/>
      <c r="PA88" s="27"/>
      <c r="PB88" s="27"/>
      <c r="PC88" s="27"/>
      <c r="PD88" s="27"/>
      <c r="PE88" s="27"/>
      <c r="PF88" s="27"/>
      <c r="PG88" s="27"/>
      <c r="PH88" s="27"/>
      <c r="PI88" s="27"/>
      <c r="PJ88" s="27"/>
      <c r="PK88" s="27"/>
      <c r="PL88" s="27"/>
      <c r="PM88" s="27"/>
      <c r="PN88" s="27"/>
      <c r="PO88" s="27"/>
      <c r="PP88" s="27"/>
      <c r="PQ88" s="27"/>
      <c r="PR88" s="27"/>
      <c r="PS88" s="27"/>
      <c r="PT88" s="27"/>
      <c r="PU88" s="27"/>
      <c r="PV88" s="27"/>
      <c r="PW88" s="27"/>
      <c r="PX88" s="27"/>
      <c r="PY88" s="27"/>
      <c r="PZ88" s="27"/>
      <c r="QA88" s="27"/>
      <c r="QB88" s="27"/>
      <c r="QC88" s="27"/>
      <c r="QD88" s="27"/>
      <c r="QE88" s="27"/>
      <c r="QF88" s="27"/>
      <c r="QG88" s="27"/>
      <c r="QH88" s="27"/>
      <c r="QI88" s="27"/>
      <c r="QJ88" s="27"/>
      <c r="QK88" s="27"/>
      <c r="QL88" s="27"/>
      <c r="QM88" s="27"/>
      <c r="QN88" s="27"/>
      <c r="QO88" s="27"/>
      <c r="QP88" s="27"/>
      <c r="QQ88" s="27"/>
      <c r="QR88" s="27"/>
      <c r="QS88" s="27"/>
      <c r="QT88" s="27"/>
      <c r="QU88" s="27"/>
      <c r="QV88" s="27"/>
      <c r="QW88" s="27"/>
      <c r="QX88" s="27"/>
      <c r="QY88" s="27"/>
      <c r="QZ88" s="27"/>
      <c r="RA88" s="27"/>
      <c r="RB88" s="27"/>
      <c r="RC88" s="27"/>
      <c r="RD88" s="27"/>
      <c r="RE88" s="27"/>
      <c r="RF88" s="27"/>
      <c r="RG88" s="27"/>
      <c r="RH88" s="27"/>
      <c r="RI88" s="27"/>
      <c r="RJ88" s="27"/>
      <c r="RK88" s="27"/>
      <c r="RL88" s="27"/>
      <c r="RM88" s="27"/>
      <c r="RN88" s="27"/>
      <c r="RO88" s="27"/>
      <c r="RP88" s="27"/>
      <c r="RQ88" s="27"/>
      <c r="RR88" s="27"/>
      <c r="RS88" s="27"/>
      <c r="RT88" s="27"/>
      <c r="RU88" s="27"/>
      <c r="RV88" s="27"/>
      <c r="RW88" s="27"/>
      <c r="RX88" s="27"/>
      <c r="RY88" s="27"/>
      <c r="RZ88" s="27"/>
      <c r="SA88" s="27"/>
      <c r="SB88" s="27"/>
      <c r="SC88" s="27"/>
      <c r="SD88" s="27"/>
      <c r="SE88" s="27"/>
      <c r="SF88" s="27"/>
      <c r="SG88" s="27"/>
      <c r="SH88" s="27"/>
      <c r="SI88" s="27"/>
      <c r="SJ88" s="27"/>
      <c r="SK88" s="27"/>
      <c r="SL88" s="27"/>
      <c r="SM88" s="27"/>
      <c r="SN88" s="27"/>
      <c r="SO88" s="27"/>
      <c r="SP88" s="27"/>
      <c r="SQ88" s="27"/>
      <c r="SR88" s="27"/>
      <c r="SS88" s="27"/>
      <c r="ST88" s="27"/>
      <c r="SU88" s="27"/>
      <c r="SV88" s="27"/>
      <c r="SW88" s="27"/>
      <c r="SX88" s="27"/>
      <c r="SY88" s="27"/>
      <c r="SZ88" s="27"/>
      <c r="TA88" s="27"/>
      <c r="TB88" s="27"/>
      <c r="TC88" s="27"/>
      <c r="TD88" s="27"/>
      <c r="TE88" s="27"/>
      <c r="TF88" s="27"/>
      <c r="TG88" s="27"/>
      <c r="TH88" s="27"/>
      <c r="TI88" s="27"/>
      <c r="TJ88" s="27"/>
      <c r="TK88" s="27"/>
      <c r="TL88" s="27"/>
      <c r="TM88" s="27"/>
      <c r="TN88" s="27"/>
      <c r="TO88" s="27"/>
      <c r="TP88" s="27"/>
      <c r="TQ88" s="27"/>
      <c r="TR88" s="27"/>
      <c r="TS88" s="27"/>
      <c r="TT88" s="27"/>
      <c r="TU88" s="27"/>
      <c r="TV88" s="27"/>
      <c r="TW88" s="27"/>
      <c r="TX88" s="27"/>
      <c r="TY88" s="27"/>
      <c r="TZ88" s="27"/>
      <c r="UA88" s="27"/>
      <c r="UB88" s="27"/>
      <c r="UC88" s="27"/>
      <c r="UD88" s="27"/>
      <c r="UE88" s="27"/>
      <c r="UF88" s="27"/>
      <c r="UG88" s="27"/>
      <c r="UH88" s="27"/>
      <c r="UI88" s="27"/>
      <c r="UJ88" s="27"/>
      <c r="UK88" s="27"/>
      <c r="UL88" s="27"/>
      <c r="UM88" s="27"/>
      <c r="UN88" s="27"/>
      <c r="UO88" s="27"/>
      <c r="UP88" s="27"/>
      <c r="UQ88" s="27"/>
      <c r="UR88" s="27"/>
      <c r="US88" s="27"/>
      <c r="UT88" s="27"/>
      <c r="UU88" s="27"/>
      <c r="UV88" s="27"/>
      <c r="UW88" s="27"/>
      <c r="UX88" s="27"/>
      <c r="UY88" s="27"/>
      <c r="UZ88" s="27"/>
      <c r="VA88" s="27"/>
      <c r="VB88" s="27"/>
      <c r="VC88" s="27"/>
      <c r="VD88" s="27"/>
      <c r="VE88" s="27"/>
      <c r="VF88" s="27"/>
      <c r="VG88" s="27"/>
      <c r="VH88" s="27"/>
      <c r="VI88" s="27"/>
      <c r="VJ88" s="27"/>
      <c r="VK88" s="27"/>
      <c r="VL88" s="27"/>
      <c r="VM88" s="27"/>
      <c r="VN88" s="27"/>
      <c r="VO88" s="27"/>
      <c r="VP88" s="27"/>
      <c r="VQ88" s="27"/>
      <c r="VR88" s="27"/>
      <c r="VS88" s="27"/>
      <c r="VT88" s="27"/>
      <c r="VU88" s="27"/>
      <c r="VV88" s="27"/>
      <c r="VW88" s="27"/>
      <c r="VX88" s="27"/>
      <c r="VY88" s="27"/>
      <c r="VZ88" s="27"/>
      <c r="WA88" s="27"/>
      <c r="WB88" s="27"/>
      <c r="WC88" s="27"/>
      <c r="WD88" s="27"/>
      <c r="WE88" s="27"/>
      <c r="WF88" s="27"/>
      <c r="WG88" s="27"/>
      <c r="WH88" s="27"/>
      <c r="WI88" s="27"/>
      <c r="WJ88" s="27"/>
      <c r="WK88" s="27"/>
      <c r="WL88" s="27"/>
      <c r="WM88" s="27"/>
      <c r="WN88" s="27"/>
    </row>
    <row r="89" spans="1:612" s="59" customFormat="1" ht="24" customHeight="1" x14ac:dyDescent="0.35">
      <c r="A89" s="201" t="s">
        <v>147</v>
      </c>
      <c r="B89" s="39" t="e">
        <f>[1]!HsGetValue("DWShared2_Consol_Consol","All Periods#"&amp;#REF!&amp;";All Types#"&amp;#REF!&amp;";All Fiscal Years#"&amp;#REF!&amp;";All Scenarios#"&amp;#REF!&amp;";All Source Docs#"&amp;#REF!&amp;";All Locations#"&amp;#REF!&amp;";All Measures#"&amp;#REF!&amp;"")/1000</f>
        <v>#VALUE!</v>
      </c>
      <c r="C89" s="39" t="e">
        <f>[1]!HsGetValue("DWShared2_Consol_Consol","All Periods#"&amp;#REF!&amp;";All Types#"&amp;#REF!&amp;";All Fiscal Years#"&amp;#REF!&amp;";All Scenarios#"&amp;#REF!&amp;";All Source Docs#"&amp;#REF!&amp;";All Locations#"&amp;#REF!&amp;";All Measures#"&amp;#REF!&amp;"")/1000</f>
        <v>#VALUE!</v>
      </c>
      <c r="D89" s="39" t="e">
        <f>[1]!HsGetValue("DWShared2_Consol_Consol","All Periods#"&amp;#REF!&amp;";All Types#"&amp;#REF!&amp;";All Fiscal Years#"&amp;#REF!&amp;";All Scenarios#"&amp;#REF!&amp;";All Source Docs#"&amp;#REF!&amp;";All Locations#"&amp;#REF!&amp;";All Measures#"&amp;#REF!&amp;"")/1000</f>
        <v>#VALUE!</v>
      </c>
      <c r="E89" s="39" t="e">
        <f>[1]!HsGetValue("DWShared2_Consol_Consol","All Periods#"&amp;#REF!&amp;";All Types#"&amp;#REF!&amp;";All Fiscal Years#"&amp;#REF!&amp;";All Scenarios#"&amp;#REF!&amp;";All Source Docs#"&amp;#REF!&amp;";All Locations#"&amp;#REF!&amp;";All Measures#"&amp;#REF!&amp;"")/1000</f>
        <v>#VALUE!</v>
      </c>
      <c r="F89" s="39" t="e">
        <f>[1]!HsGetValue("DWShared2_Consol_Consol","All Periods#"&amp;#REF!&amp;";All Types#"&amp;#REF!&amp;";All Fiscal Years#"&amp;#REF!&amp;";All Scenarios#"&amp;#REF!&amp;";All Source Docs#"&amp;#REF!&amp;";All Locations#"&amp;#REF!&amp;";All Measures#"&amp;#REF!&amp;"")/1000</f>
        <v>#VALUE!</v>
      </c>
      <c r="G89" s="39" t="e">
        <f>[1]!HsGetValue("DWShared2_Consol_Consol","All Periods#"&amp;#REF!&amp;";All Types#"&amp;#REF!&amp;";All Fiscal Years#"&amp;#REF!&amp;";All Scenarios#"&amp;#REF!&amp;";All Source Docs#"&amp;#REF!&amp;";All Locations#"&amp;#REF!&amp;";All Measures#"&amp;#REF!&amp;"")/1000</f>
        <v>#VALUE!</v>
      </c>
      <c r="H89" s="39" t="e">
        <f>[1]!HsGetValue("DWShared2_Consol_Consol","All Periods#"&amp;#REF!&amp;";All Types#"&amp;#REF!&amp;";All Fiscal Years#"&amp;#REF!&amp;";All Scenarios#"&amp;#REF!&amp;";All Source Docs#"&amp;#REF!&amp;";All Locations#"&amp;#REF!&amp;";All Measures#"&amp;#REF!&amp;"")/1000</f>
        <v>#VALUE!</v>
      </c>
      <c r="I89" s="39" t="e">
        <f>[1]!HsGetValue("DWShared2_Consol_Consol","All Periods#"&amp;#REF!&amp;";All Types#"&amp;#REF!&amp;";All Fiscal Years#"&amp;#REF!&amp;";All Scenarios#"&amp;#REF!&amp;";All Source Docs#"&amp;#REF!&amp;";All Locations#"&amp;#REF!&amp;";All Measures#"&amp;#REF!&amp;"")/1000</f>
        <v>#VALUE!</v>
      </c>
      <c r="J89" s="145">
        <v>0</v>
      </c>
      <c r="K89" s="145">
        <v>0</v>
      </c>
      <c r="L89" s="145">
        <v>6</v>
      </c>
      <c r="M89" s="145">
        <v>0</v>
      </c>
      <c r="N89" s="145">
        <v>0</v>
      </c>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c r="IK89" s="27"/>
      <c r="IL89" s="27"/>
      <c r="IM89" s="27"/>
      <c r="IN89" s="27"/>
      <c r="IO89" s="27"/>
      <c r="IP89" s="27"/>
      <c r="IQ89" s="27"/>
      <c r="IR89" s="27"/>
      <c r="IS89" s="27"/>
      <c r="IT89" s="27"/>
      <c r="IU89" s="27"/>
      <c r="IV89" s="27"/>
      <c r="IW89" s="27"/>
      <c r="IX89" s="27"/>
      <c r="IY89" s="27"/>
      <c r="IZ89" s="27"/>
      <c r="JA89" s="27"/>
      <c r="JB89" s="27"/>
      <c r="JC89" s="27"/>
      <c r="JD89" s="27"/>
      <c r="JE89" s="27"/>
      <c r="JF89" s="27"/>
      <c r="JG89" s="27"/>
      <c r="JH89" s="27"/>
      <c r="JI89" s="27"/>
      <c r="JJ89" s="27"/>
      <c r="JK89" s="27"/>
      <c r="JL89" s="27"/>
      <c r="JM89" s="27"/>
      <c r="JN89" s="27"/>
      <c r="JO89" s="27"/>
      <c r="JP89" s="27"/>
      <c r="JQ89" s="27"/>
      <c r="JR89" s="27"/>
      <c r="JS89" s="27"/>
      <c r="JT89" s="27"/>
      <c r="JU89" s="27"/>
      <c r="JV89" s="27"/>
      <c r="JW89" s="27"/>
      <c r="JX89" s="27"/>
      <c r="JY89" s="27"/>
      <c r="JZ89" s="27"/>
      <c r="KA89" s="27"/>
      <c r="KB89" s="27"/>
      <c r="KC89" s="27"/>
      <c r="KD89" s="27"/>
      <c r="KE89" s="27"/>
      <c r="KF89" s="27"/>
      <c r="KG89" s="27"/>
      <c r="KH89" s="27"/>
      <c r="KI89" s="27"/>
      <c r="KJ89" s="27"/>
      <c r="KK89" s="27"/>
      <c r="KL89" s="27"/>
      <c r="KM89" s="27"/>
      <c r="KN89" s="27"/>
      <c r="KO89" s="27"/>
      <c r="KP89" s="27"/>
      <c r="KQ89" s="27"/>
      <c r="KR89" s="27"/>
      <c r="KS89" s="27"/>
      <c r="KT89" s="27"/>
      <c r="KU89" s="27"/>
      <c r="KV89" s="27"/>
      <c r="KW89" s="27"/>
      <c r="KX89" s="27"/>
      <c r="KY89" s="27"/>
      <c r="KZ89" s="27"/>
      <c r="LA89" s="27"/>
      <c r="LB89" s="27"/>
      <c r="LC89" s="27"/>
      <c r="LD89" s="27"/>
      <c r="LE89" s="27"/>
      <c r="LF89" s="27"/>
      <c r="LG89" s="27"/>
      <c r="LH89" s="27"/>
      <c r="LI89" s="27"/>
      <c r="LJ89" s="27"/>
      <c r="LK89" s="27"/>
      <c r="LL89" s="27"/>
      <c r="LM89" s="27"/>
      <c r="LN89" s="27"/>
      <c r="LO89" s="27"/>
      <c r="LP89" s="27"/>
      <c r="LQ89" s="27"/>
      <c r="LR89" s="27"/>
      <c r="LS89" s="27"/>
      <c r="LT89" s="27"/>
      <c r="LU89" s="27"/>
      <c r="LV89" s="27"/>
      <c r="LW89" s="27"/>
      <c r="LX89" s="27"/>
      <c r="LY89" s="27"/>
      <c r="LZ89" s="27"/>
      <c r="MA89" s="27"/>
      <c r="MB89" s="27"/>
      <c r="MC89" s="27"/>
      <c r="MD89" s="27"/>
      <c r="ME89" s="27"/>
      <c r="MF89" s="27"/>
      <c r="MG89" s="27"/>
      <c r="MH89" s="27"/>
      <c r="MI89" s="27"/>
      <c r="MJ89" s="27"/>
      <c r="MK89" s="27"/>
      <c r="ML89" s="27"/>
      <c r="MM89" s="27"/>
      <c r="MN89" s="27"/>
      <c r="MO89" s="27"/>
      <c r="MP89" s="27"/>
      <c r="MQ89" s="27"/>
      <c r="MR89" s="27"/>
      <c r="MS89" s="27"/>
      <c r="MT89" s="27"/>
      <c r="MU89" s="27"/>
      <c r="MV89" s="27"/>
      <c r="MW89" s="27"/>
      <c r="MX89" s="27"/>
      <c r="MY89" s="27"/>
      <c r="MZ89" s="27"/>
      <c r="NA89" s="27"/>
      <c r="NB89" s="27"/>
      <c r="NC89" s="27"/>
      <c r="ND89" s="27"/>
      <c r="NE89" s="27"/>
      <c r="NF89" s="27"/>
      <c r="NG89" s="27"/>
      <c r="NH89" s="27"/>
      <c r="NI89" s="27"/>
      <c r="NJ89" s="27"/>
      <c r="NK89" s="27"/>
      <c r="NL89" s="27"/>
      <c r="NM89" s="27"/>
      <c r="NN89" s="27"/>
      <c r="NO89" s="27"/>
      <c r="NP89" s="27"/>
      <c r="NQ89" s="27"/>
      <c r="NR89" s="27"/>
      <c r="NS89" s="27"/>
      <c r="NT89" s="27"/>
      <c r="NU89" s="27"/>
      <c r="NV89" s="27"/>
      <c r="NW89" s="27"/>
      <c r="NX89" s="27"/>
      <c r="NY89" s="27"/>
      <c r="NZ89" s="27"/>
      <c r="OA89" s="27"/>
      <c r="OB89" s="27"/>
      <c r="OC89" s="27"/>
      <c r="OD89" s="27"/>
      <c r="OE89" s="27"/>
      <c r="OF89" s="27"/>
      <c r="OG89" s="27"/>
      <c r="OH89" s="27"/>
      <c r="OI89" s="27"/>
      <c r="OJ89" s="27"/>
      <c r="OK89" s="27"/>
      <c r="OL89" s="27"/>
      <c r="OM89" s="27"/>
      <c r="ON89" s="27"/>
      <c r="OO89" s="27"/>
      <c r="OP89" s="27"/>
      <c r="OQ89" s="27"/>
      <c r="OR89" s="27"/>
      <c r="OS89" s="27"/>
      <c r="OT89" s="27"/>
      <c r="OU89" s="27"/>
      <c r="OV89" s="27"/>
      <c r="OW89" s="27"/>
      <c r="OX89" s="27"/>
      <c r="OY89" s="27"/>
      <c r="OZ89" s="27"/>
      <c r="PA89" s="27"/>
      <c r="PB89" s="27"/>
      <c r="PC89" s="27"/>
      <c r="PD89" s="27"/>
      <c r="PE89" s="27"/>
      <c r="PF89" s="27"/>
      <c r="PG89" s="27"/>
      <c r="PH89" s="27"/>
      <c r="PI89" s="27"/>
      <c r="PJ89" s="27"/>
      <c r="PK89" s="27"/>
      <c r="PL89" s="27"/>
      <c r="PM89" s="27"/>
      <c r="PN89" s="27"/>
      <c r="PO89" s="27"/>
      <c r="PP89" s="27"/>
      <c r="PQ89" s="27"/>
      <c r="PR89" s="27"/>
      <c r="PS89" s="27"/>
      <c r="PT89" s="27"/>
      <c r="PU89" s="27"/>
      <c r="PV89" s="27"/>
      <c r="PW89" s="27"/>
      <c r="PX89" s="27"/>
      <c r="PY89" s="27"/>
      <c r="PZ89" s="27"/>
      <c r="QA89" s="27"/>
      <c r="QB89" s="27"/>
      <c r="QC89" s="27"/>
      <c r="QD89" s="27"/>
      <c r="QE89" s="27"/>
      <c r="QF89" s="27"/>
      <c r="QG89" s="27"/>
      <c r="QH89" s="27"/>
      <c r="QI89" s="27"/>
      <c r="QJ89" s="27"/>
      <c r="QK89" s="27"/>
      <c r="QL89" s="27"/>
      <c r="QM89" s="27"/>
      <c r="QN89" s="27"/>
      <c r="QO89" s="27"/>
      <c r="QP89" s="27"/>
      <c r="QQ89" s="27"/>
      <c r="QR89" s="27"/>
      <c r="QS89" s="27"/>
      <c r="QT89" s="27"/>
      <c r="QU89" s="27"/>
      <c r="QV89" s="27"/>
      <c r="QW89" s="27"/>
      <c r="QX89" s="27"/>
      <c r="QY89" s="27"/>
      <c r="QZ89" s="27"/>
      <c r="RA89" s="27"/>
      <c r="RB89" s="27"/>
      <c r="RC89" s="27"/>
      <c r="RD89" s="27"/>
      <c r="RE89" s="27"/>
      <c r="RF89" s="27"/>
      <c r="RG89" s="27"/>
      <c r="RH89" s="27"/>
      <c r="RI89" s="27"/>
      <c r="RJ89" s="27"/>
      <c r="RK89" s="27"/>
      <c r="RL89" s="27"/>
      <c r="RM89" s="27"/>
      <c r="RN89" s="27"/>
      <c r="RO89" s="27"/>
      <c r="RP89" s="27"/>
      <c r="RQ89" s="27"/>
      <c r="RR89" s="27"/>
      <c r="RS89" s="27"/>
      <c r="RT89" s="27"/>
      <c r="RU89" s="27"/>
      <c r="RV89" s="27"/>
      <c r="RW89" s="27"/>
      <c r="RX89" s="27"/>
      <c r="RY89" s="27"/>
      <c r="RZ89" s="27"/>
      <c r="SA89" s="27"/>
      <c r="SB89" s="27"/>
      <c r="SC89" s="27"/>
      <c r="SD89" s="27"/>
      <c r="SE89" s="27"/>
      <c r="SF89" s="27"/>
      <c r="SG89" s="27"/>
      <c r="SH89" s="27"/>
      <c r="SI89" s="27"/>
      <c r="SJ89" s="27"/>
      <c r="SK89" s="27"/>
      <c r="SL89" s="27"/>
      <c r="SM89" s="27"/>
      <c r="SN89" s="27"/>
      <c r="SO89" s="27"/>
      <c r="SP89" s="27"/>
      <c r="SQ89" s="27"/>
      <c r="SR89" s="27"/>
      <c r="SS89" s="27"/>
      <c r="ST89" s="27"/>
      <c r="SU89" s="27"/>
      <c r="SV89" s="27"/>
      <c r="SW89" s="27"/>
      <c r="SX89" s="27"/>
      <c r="SY89" s="27"/>
      <c r="SZ89" s="27"/>
      <c r="TA89" s="27"/>
      <c r="TB89" s="27"/>
      <c r="TC89" s="27"/>
      <c r="TD89" s="27"/>
      <c r="TE89" s="27"/>
      <c r="TF89" s="27"/>
      <c r="TG89" s="27"/>
      <c r="TH89" s="27"/>
      <c r="TI89" s="27"/>
      <c r="TJ89" s="27"/>
      <c r="TK89" s="27"/>
      <c r="TL89" s="27"/>
      <c r="TM89" s="27"/>
      <c r="TN89" s="27"/>
      <c r="TO89" s="27"/>
      <c r="TP89" s="27"/>
      <c r="TQ89" s="27"/>
      <c r="TR89" s="27"/>
      <c r="TS89" s="27"/>
      <c r="TT89" s="27"/>
      <c r="TU89" s="27"/>
      <c r="TV89" s="27"/>
      <c r="TW89" s="27"/>
      <c r="TX89" s="27"/>
      <c r="TY89" s="27"/>
      <c r="TZ89" s="27"/>
      <c r="UA89" s="27"/>
      <c r="UB89" s="27"/>
      <c r="UC89" s="27"/>
      <c r="UD89" s="27"/>
      <c r="UE89" s="27"/>
      <c r="UF89" s="27"/>
      <c r="UG89" s="27"/>
      <c r="UH89" s="27"/>
      <c r="UI89" s="27"/>
      <c r="UJ89" s="27"/>
      <c r="UK89" s="27"/>
      <c r="UL89" s="27"/>
      <c r="UM89" s="27"/>
      <c r="UN89" s="27"/>
      <c r="UO89" s="27"/>
      <c r="UP89" s="27"/>
      <c r="UQ89" s="27"/>
      <c r="UR89" s="27"/>
      <c r="US89" s="27"/>
      <c r="UT89" s="27"/>
      <c r="UU89" s="27"/>
      <c r="UV89" s="27"/>
      <c r="UW89" s="27"/>
      <c r="UX89" s="27"/>
      <c r="UY89" s="27"/>
      <c r="UZ89" s="27"/>
      <c r="VA89" s="27"/>
      <c r="VB89" s="27"/>
      <c r="VC89" s="27"/>
      <c r="VD89" s="27"/>
      <c r="VE89" s="27"/>
      <c r="VF89" s="27"/>
      <c r="VG89" s="27"/>
      <c r="VH89" s="27"/>
      <c r="VI89" s="27"/>
      <c r="VJ89" s="27"/>
      <c r="VK89" s="27"/>
      <c r="VL89" s="27"/>
      <c r="VM89" s="27"/>
      <c r="VN89" s="27"/>
      <c r="VO89" s="27"/>
      <c r="VP89" s="27"/>
      <c r="VQ89" s="27"/>
      <c r="VR89" s="27"/>
      <c r="VS89" s="27"/>
      <c r="VT89" s="27"/>
      <c r="VU89" s="27"/>
      <c r="VV89" s="27"/>
      <c r="VW89" s="27"/>
      <c r="VX89" s="27"/>
      <c r="VY89" s="27"/>
      <c r="VZ89" s="27"/>
      <c r="WA89" s="27"/>
      <c r="WB89" s="27"/>
      <c r="WC89" s="27"/>
      <c r="WD89" s="27"/>
      <c r="WE89" s="27"/>
      <c r="WF89" s="27"/>
      <c r="WG89" s="27"/>
      <c r="WH89" s="27"/>
      <c r="WI89" s="27"/>
      <c r="WJ89" s="27"/>
      <c r="WK89" s="27"/>
      <c r="WL89" s="27"/>
      <c r="WM89" s="27"/>
      <c r="WN89" s="27"/>
    </row>
    <row r="90" spans="1:612" s="59" customFormat="1" ht="24" customHeight="1" x14ac:dyDescent="0.35">
      <c r="A90" s="201" t="s">
        <v>157</v>
      </c>
      <c r="B90" s="39"/>
      <c r="C90" s="39"/>
      <c r="D90" s="39"/>
      <c r="E90" s="39"/>
      <c r="F90" s="39"/>
      <c r="G90" s="39"/>
      <c r="H90" s="39"/>
      <c r="I90" s="39"/>
      <c r="J90" s="145">
        <v>0</v>
      </c>
      <c r="K90" s="145">
        <v>0</v>
      </c>
      <c r="L90" s="145">
        <v>4917</v>
      </c>
      <c r="M90" s="145">
        <v>1832</v>
      </c>
      <c r="N90" s="145">
        <v>-308</v>
      </c>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c r="IW90" s="27"/>
      <c r="IX90" s="27"/>
      <c r="IY90" s="27"/>
      <c r="IZ90" s="27"/>
      <c r="JA90" s="27"/>
      <c r="JB90" s="27"/>
      <c r="JC90" s="27"/>
      <c r="JD90" s="27"/>
      <c r="JE90" s="27"/>
      <c r="JF90" s="27"/>
      <c r="JG90" s="27"/>
      <c r="JH90" s="27"/>
      <c r="JI90" s="27"/>
      <c r="JJ90" s="27"/>
      <c r="JK90" s="27"/>
      <c r="JL90" s="27"/>
      <c r="JM90" s="27"/>
      <c r="JN90" s="27"/>
      <c r="JO90" s="27"/>
      <c r="JP90" s="27"/>
      <c r="JQ90" s="27"/>
      <c r="JR90" s="27"/>
      <c r="JS90" s="27"/>
      <c r="JT90" s="27"/>
      <c r="JU90" s="27"/>
      <c r="JV90" s="27"/>
      <c r="JW90" s="27"/>
      <c r="JX90" s="27"/>
      <c r="JY90" s="27"/>
      <c r="JZ90" s="27"/>
      <c r="KA90" s="27"/>
      <c r="KB90" s="27"/>
      <c r="KC90" s="27"/>
      <c r="KD90" s="27"/>
      <c r="KE90" s="27"/>
      <c r="KF90" s="27"/>
      <c r="KG90" s="27"/>
      <c r="KH90" s="27"/>
      <c r="KI90" s="27"/>
      <c r="KJ90" s="27"/>
      <c r="KK90" s="27"/>
      <c r="KL90" s="27"/>
      <c r="KM90" s="27"/>
      <c r="KN90" s="27"/>
      <c r="KO90" s="27"/>
      <c r="KP90" s="27"/>
      <c r="KQ90" s="27"/>
      <c r="KR90" s="27"/>
      <c r="KS90" s="27"/>
      <c r="KT90" s="27"/>
      <c r="KU90" s="27"/>
      <c r="KV90" s="27"/>
      <c r="KW90" s="27"/>
      <c r="KX90" s="27"/>
      <c r="KY90" s="27"/>
      <c r="KZ90" s="27"/>
      <c r="LA90" s="27"/>
      <c r="LB90" s="27"/>
      <c r="LC90" s="27"/>
      <c r="LD90" s="27"/>
      <c r="LE90" s="27"/>
      <c r="LF90" s="27"/>
      <c r="LG90" s="27"/>
      <c r="LH90" s="27"/>
      <c r="LI90" s="27"/>
      <c r="LJ90" s="27"/>
      <c r="LK90" s="27"/>
      <c r="LL90" s="27"/>
      <c r="LM90" s="27"/>
      <c r="LN90" s="27"/>
      <c r="LO90" s="27"/>
      <c r="LP90" s="27"/>
      <c r="LQ90" s="27"/>
      <c r="LR90" s="27"/>
      <c r="LS90" s="27"/>
      <c r="LT90" s="27"/>
      <c r="LU90" s="27"/>
      <c r="LV90" s="27"/>
      <c r="LW90" s="27"/>
      <c r="LX90" s="27"/>
      <c r="LY90" s="27"/>
      <c r="LZ90" s="27"/>
      <c r="MA90" s="27"/>
      <c r="MB90" s="27"/>
      <c r="MC90" s="27"/>
      <c r="MD90" s="27"/>
      <c r="ME90" s="27"/>
      <c r="MF90" s="27"/>
      <c r="MG90" s="27"/>
      <c r="MH90" s="27"/>
      <c r="MI90" s="27"/>
      <c r="MJ90" s="27"/>
      <c r="MK90" s="27"/>
      <c r="ML90" s="27"/>
      <c r="MM90" s="27"/>
      <c r="MN90" s="27"/>
      <c r="MO90" s="27"/>
      <c r="MP90" s="27"/>
      <c r="MQ90" s="27"/>
      <c r="MR90" s="27"/>
      <c r="MS90" s="27"/>
      <c r="MT90" s="27"/>
      <c r="MU90" s="27"/>
      <c r="MV90" s="27"/>
      <c r="MW90" s="27"/>
      <c r="MX90" s="27"/>
      <c r="MY90" s="27"/>
      <c r="MZ90" s="27"/>
      <c r="NA90" s="27"/>
      <c r="NB90" s="27"/>
      <c r="NC90" s="27"/>
      <c r="ND90" s="27"/>
      <c r="NE90" s="27"/>
      <c r="NF90" s="27"/>
      <c r="NG90" s="27"/>
      <c r="NH90" s="27"/>
      <c r="NI90" s="27"/>
      <c r="NJ90" s="27"/>
      <c r="NK90" s="27"/>
      <c r="NL90" s="27"/>
      <c r="NM90" s="27"/>
      <c r="NN90" s="27"/>
      <c r="NO90" s="27"/>
      <c r="NP90" s="27"/>
      <c r="NQ90" s="27"/>
      <c r="NR90" s="27"/>
      <c r="NS90" s="27"/>
      <c r="NT90" s="27"/>
      <c r="NU90" s="27"/>
      <c r="NV90" s="27"/>
      <c r="NW90" s="27"/>
      <c r="NX90" s="27"/>
      <c r="NY90" s="27"/>
      <c r="NZ90" s="27"/>
      <c r="OA90" s="27"/>
      <c r="OB90" s="27"/>
      <c r="OC90" s="27"/>
      <c r="OD90" s="27"/>
      <c r="OE90" s="27"/>
      <c r="OF90" s="27"/>
      <c r="OG90" s="27"/>
      <c r="OH90" s="27"/>
      <c r="OI90" s="27"/>
      <c r="OJ90" s="27"/>
      <c r="OK90" s="27"/>
      <c r="OL90" s="27"/>
      <c r="OM90" s="27"/>
      <c r="ON90" s="27"/>
      <c r="OO90" s="27"/>
      <c r="OP90" s="27"/>
      <c r="OQ90" s="27"/>
      <c r="OR90" s="27"/>
      <c r="OS90" s="27"/>
      <c r="OT90" s="27"/>
      <c r="OU90" s="27"/>
      <c r="OV90" s="27"/>
      <c r="OW90" s="27"/>
      <c r="OX90" s="27"/>
      <c r="OY90" s="27"/>
      <c r="OZ90" s="27"/>
      <c r="PA90" s="27"/>
      <c r="PB90" s="27"/>
      <c r="PC90" s="27"/>
      <c r="PD90" s="27"/>
      <c r="PE90" s="27"/>
      <c r="PF90" s="27"/>
      <c r="PG90" s="27"/>
      <c r="PH90" s="27"/>
      <c r="PI90" s="27"/>
      <c r="PJ90" s="27"/>
      <c r="PK90" s="27"/>
      <c r="PL90" s="27"/>
      <c r="PM90" s="27"/>
      <c r="PN90" s="27"/>
      <c r="PO90" s="27"/>
      <c r="PP90" s="27"/>
      <c r="PQ90" s="27"/>
      <c r="PR90" s="27"/>
      <c r="PS90" s="27"/>
      <c r="PT90" s="27"/>
      <c r="PU90" s="27"/>
      <c r="PV90" s="27"/>
      <c r="PW90" s="27"/>
      <c r="PX90" s="27"/>
      <c r="PY90" s="27"/>
      <c r="PZ90" s="27"/>
      <c r="QA90" s="27"/>
      <c r="QB90" s="27"/>
      <c r="QC90" s="27"/>
      <c r="QD90" s="27"/>
      <c r="QE90" s="27"/>
      <c r="QF90" s="27"/>
      <c r="QG90" s="27"/>
      <c r="QH90" s="27"/>
      <c r="QI90" s="27"/>
      <c r="QJ90" s="27"/>
      <c r="QK90" s="27"/>
      <c r="QL90" s="27"/>
      <c r="QM90" s="27"/>
      <c r="QN90" s="27"/>
      <c r="QO90" s="27"/>
      <c r="QP90" s="27"/>
      <c r="QQ90" s="27"/>
      <c r="QR90" s="27"/>
      <c r="QS90" s="27"/>
      <c r="QT90" s="27"/>
      <c r="QU90" s="27"/>
      <c r="QV90" s="27"/>
      <c r="QW90" s="27"/>
      <c r="QX90" s="27"/>
      <c r="QY90" s="27"/>
      <c r="QZ90" s="27"/>
      <c r="RA90" s="27"/>
      <c r="RB90" s="27"/>
      <c r="RC90" s="27"/>
      <c r="RD90" s="27"/>
      <c r="RE90" s="27"/>
      <c r="RF90" s="27"/>
      <c r="RG90" s="27"/>
      <c r="RH90" s="27"/>
      <c r="RI90" s="27"/>
      <c r="RJ90" s="27"/>
      <c r="RK90" s="27"/>
      <c r="RL90" s="27"/>
      <c r="RM90" s="27"/>
      <c r="RN90" s="27"/>
      <c r="RO90" s="27"/>
      <c r="RP90" s="27"/>
      <c r="RQ90" s="27"/>
      <c r="RR90" s="27"/>
      <c r="RS90" s="27"/>
      <c r="RT90" s="27"/>
      <c r="RU90" s="27"/>
      <c r="RV90" s="27"/>
      <c r="RW90" s="27"/>
      <c r="RX90" s="27"/>
      <c r="RY90" s="27"/>
      <c r="RZ90" s="27"/>
      <c r="SA90" s="27"/>
      <c r="SB90" s="27"/>
      <c r="SC90" s="27"/>
      <c r="SD90" s="27"/>
      <c r="SE90" s="27"/>
      <c r="SF90" s="27"/>
      <c r="SG90" s="27"/>
      <c r="SH90" s="27"/>
      <c r="SI90" s="27"/>
      <c r="SJ90" s="27"/>
      <c r="SK90" s="27"/>
      <c r="SL90" s="27"/>
      <c r="SM90" s="27"/>
      <c r="SN90" s="27"/>
      <c r="SO90" s="27"/>
      <c r="SP90" s="27"/>
      <c r="SQ90" s="27"/>
      <c r="SR90" s="27"/>
      <c r="SS90" s="27"/>
      <c r="ST90" s="27"/>
      <c r="SU90" s="27"/>
      <c r="SV90" s="27"/>
      <c r="SW90" s="27"/>
      <c r="SX90" s="27"/>
      <c r="SY90" s="27"/>
      <c r="SZ90" s="27"/>
      <c r="TA90" s="27"/>
      <c r="TB90" s="27"/>
      <c r="TC90" s="27"/>
      <c r="TD90" s="27"/>
      <c r="TE90" s="27"/>
      <c r="TF90" s="27"/>
      <c r="TG90" s="27"/>
      <c r="TH90" s="27"/>
      <c r="TI90" s="27"/>
      <c r="TJ90" s="27"/>
      <c r="TK90" s="27"/>
      <c r="TL90" s="27"/>
      <c r="TM90" s="27"/>
      <c r="TN90" s="27"/>
      <c r="TO90" s="27"/>
      <c r="TP90" s="27"/>
      <c r="TQ90" s="27"/>
      <c r="TR90" s="27"/>
      <c r="TS90" s="27"/>
      <c r="TT90" s="27"/>
      <c r="TU90" s="27"/>
      <c r="TV90" s="27"/>
      <c r="TW90" s="27"/>
      <c r="TX90" s="27"/>
      <c r="TY90" s="27"/>
      <c r="TZ90" s="27"/>
      <c r="UA90" s="27"/>
      <c r="UB90" s="27"/>
      <c r="UC90" s="27"/>
      <c r="UD90" s="27"/>
      <c r="UE90" s="27"/>
      <c r="UF90" s="27"/>
      <c r="UG90" s="27"/>
      <c r="UH90" s="27"/>
      <c r="UI90" s="27"/>
      <c r="UJ90" s="27"/>
      <c r="UK90" s="27"/>
      <c r="UL90" s="27"/>
      <c r="UM90" s="27"/>
      <c r="UN90" s="27"/>
      <c r="UO90" s="27"/>
      <c r="UP90" s="27"/>
      <c r="UQ90" s="27"/>
      <c r="UR90" s="27"/>
      <c r="US90" s="27"/>
      <c r="UT90" s="27"/>
      <c r="UU90" s="27"/>
      <c r="UV90" s="27"/>
      <c r="UW90" s="27"/>
      <c r="UX90" s="27"/>
      <c r="UY90" s="27"/>
      <c r="UZ90" s="27"/>
      <c r="VA90" s="27"/>
      <c r="VB90" s="27"/>
      <c r="VC90" s="27"/>
      <c r="VD90" s="27"/>
      <c r="VE90" s="27"/>
      <c r="VF90" s="27"/>
      <c r="VG90" s="27"/>
      <c r="VH90" s="27"/>
      <c r="VI90" s="27"/>
      <c r="VJ90" s="27"/>
      <c r="VK90" s="27"/>
      <c r="VL90" s="27"/>
      <c r="VM90" s="27"/>
      <c r="VN90" s="27"/>
      <c r="VO90" s="27"/>
      <c r="VP90" s="27"/>
      <c r="VQ90" s="27"/>
      <c r="VR90" s="27"/>
      <c r="VS90" s="27"/>
      <c r="VT90" s="27"/>
      <c r="VU90" s="27"/>
      <c r="VV90" s="27"/>
      <c r="VW90" s="27"/>
      <c r="VX90" s="27"/>
      <c r="VY90" s="27"/>
      <c r="VZ90" s="27"/>
      <c r="WA90" s="27"/>
      <c r="WB90" s="27"/>
      <c r="WC90" s="27"/>
      <c r="WD90" s="27"/>
      <c r="WE90" s="27"/>
      <c r="WF90" s="27"/>
      <c r="WG90" s="27"/>
      <c r="WH90" s="27"/>
      <c r="WI90" s="27"/>
      <c r="WJ90" s="27"/>
      <c r="WK90" s="27"/>
      <c r="WL90" s="27"/>
      <c r="WM90" s="27"/>
      <c r="WN90" s="27"/>
    </row>
    <row r="91" spans="1:612" s="27" customFormat="1" ht="24" customHeight="1" x14ac:dyDescent="0.35">
      <c r="A91" s="201" t="s">
        <v>122</v>
      </c>
      <c r="B91" s="39"/>
      <c r="C91" s="39"/>
      <c r="D91" s="39" t="e">
        <f>[1]!HsGetValue("DWShared2_Consol_Consol","All Periods#"&amp;#REF!&amp;";All Types#"&amp;#REF!&amp;";All Fiscal Years#"&amp;#REF!&amp;";All Scenarios#"&amp;#REF!&amp;";All Source Docs#"&amp;#REF!&amp;";All Locations#"&amp;#REF!&amp;";All Measures#"&amp;#REF!&amp;"")/1000</f>
        <v>#VALUE!</v>
      </c>
      <c r="E91" s="39" t="e">
        <f>[1]!HsGetValue("DWShared2_Consol_Consol","All Periods#"&amp;#REF!&amp;";All Types#"&amp;#REF!&amp;";All Fiscal Years#"&amp;#REF!&amp;";All Scenarios#"&amp;#REF!&amp;";All Source Docs#"&amp;#REF!&amp;";All Locations#"&amp;#REF!&amp;";All Measures#"&amp;#REF!&amp;"")/1000</f>
        <v>#VALUE!</v>
      </c>
      <c r="F91" s="39" t="e">
        <f>[1]!HsGetValue("DWShared2_Consol_Consol","All Periods#"&amp;#REF!&amp;";All Types#"&amp;#REF!&amp;";All Fiscal Years#"&amp;#REF!&amp;";All Scenarios#"&amp;#REF!&amp;";All Source Docs#"&amp;#REF!&amp;";All Locations#"&amp;#REF!&amp;";All Measures#"&amp;#REF!&amp;"")/1000</f>
        <v>#VALUE!</v>
      </c>
      <c r="G91" s="39" t="e">
        <f>[1]!HsGetValue("DWShared2_Consol_Consol","All Periods#"&amp;#REF!&amp;";All Types#"&amp;#REF!&amp;";All Fiscal Years#"&amp;#REF!&amp;";All Scenarios#"&amp;#REF!&amp;";All Source Docs#"&amp;#REF!&amp;";All Locations#"&amp;#REF!&amp;";All Measures#"&amp;#REF!&amp;"")/1000</f>
        <v>#VALUE!</v>
      </c>
      <c r="H91" s="39" t="e">
        <f>[1]!HsGetValue("DWShared2_Consol_Consol","All Periods#"&amp;#REF!&amp;";All Types#"&amp;#REF!&amp;";All Fiscal Years#"&amp;#REF!&amp;";All Scenarios#"&amp;#REF!&amp;";All Source Docs#"&amp;#REF!&amp;";All Locations#"&amp;#REF!&amp;";All Measures#"&amp;#REF!&amp;"")/1000</f>
        <v>#VALUE!</v>
      </c>
      <c r="I91" s="39" t="e">
        <f>[1]!HsGetValue("DWShared2_Consol_Consol","All Periods#"&amp;#REF!&amp;";All Types#"&amp;#REF!&amp;";All Fiscal Years#"&amp;#REF!&amp;";All Scenarios#"&amp;#REF!&amp;";All Source Docs#"&amp;#REF!&amp;";All Locations#"&amp;#REF!&amp;";All Measures#"&amp;#REF!&amp;"")/1000</f>
        <v>#VALUE!</v>
      </c>
      <c r="J91" s="145">
        <v>14693</v>
      </c>
      <c r="K91" s="145">
        <v>0</v>
      </c>
      <c r="L91" s="145">
        <v>0</v>
      </c>
      <c r="M91" s="145">
        <v>0</v>
      </c>
      <c r="N91" s="145">
        <v>0</v>
      </c>
    </row>
    <row r="92" spans="1:612" s="59" customFormat="1" ht="24" customHeight="1" x14ac:dyDescent="0.35">
      <c r="A92" s="201" t="s">
        <v>98</v>
      </c>
      <c r="B92" s="48" t="e">
        <f>ROUND(#REF!,0)-1</f>
        <v>#REF!</v>
      </c>
      <c r="C92" s="48" t="e">
        <f>ROUND(#REF!,0)</f>
        <v>#REF!</v>
      </c>
      <c r="D92" s="48" t="e">
        <f>ROUND(#REF!,0)</f>
        <v>#REF!</v>
      </c>
      <c r="E92" s="48" t="e">
        <f>ROUND(#REF!,0)</f>
        <v>#REF!</v>
      </c>
      <c r="F92" s="48" t="e">
        <f>ROUND(#REF!,0)</f>
        <v>#REF!</v>
      </c>
      <c r="G92" s="48" t="e">
        <f>ROUND(#REF!,0)</f>
        <v>#REF!</v>
      </c>
      <c r="H92" s="48" t="e">
        <f>ROUND(#REF!,0)</f>
        <v>#REF!</v>
      </c>
      <c r="I92" s="48" t="e">
        <f>ROUND(#REF!,0)</f>
        <v>#REF!</v>
      </c>
      <c r="J92" s="150">
        <v>3.9979999999999976</v>
      </c>
      <c r="K92" s="150">
        <v>2.0020000000000024</v>
      </c>
      <c r="L92" s="150">
        <v>28.002000000000002</v>
      </c>
      <c r="M92" s="150">
        <v>-185.995</v>
      </c>
      <c r="N92" s="251">
        <v>68.492999999999995</v>
      </c>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c r="IU92" s="27"/>
      <c r="IV92" s="27"/>
      <c r="IW92" s="27"/>
      <c r="IX92" s="27"/>
      <c r="IY92" s="27"/>
      <c r="IZ92" s="27"/>
      <c r="JA92" s="27"/>
      <c r="JB92" s="27"/>
      <c r="JC92" s="27"/>
      <c r="JD92" s="27"/>
      <c r="JE92" s="27"/>
      <c r="JF92" s="27"/>
      <c r="JG92" s="27"/>
      <c r="JH92" s="27"/>
      <c r="JI92" s="27"/>
      <c r="JJ92" s="27"/>
      <c r="JK92" s="27"/>
      <c r="JL92" s="27"/>
      <c r="JM92" s="27"/>
      <c r="JN92" s="27"/>
      <c r="JO92" s="27"/>
      <c r="JP92" s="27"/>
      <c r="JQ92" s="27"/>
      <c r="JR92" s="27"/>
      <c r="JS92" s="27"/>
      <c r="JT92" s="27"/>
      <c r="JU92" s="27"/>
      <c r="JV92" s="27"/>
      <c r="JW92" s="27"/>
      <c r="JX92" s="27"/>
      <c r="JY92" s="27"/>
      <c r="JZ92" s="27"/>
      <c r="KA92" s="27"/>
      <c r="KB92" s="27"/>
      <c r="KC92" s="27"/>
      <c r="KD92" s="27"/>
      <c r="KE92" s="27"/>
      <c r="KF92" s="27"/>
      <c r="KG92" s="27"/>
      <c r="KH92" s="27"/>
      <c r="KI92" s="27"/>
      <c r="KJ92" s="27"/>
      <c r="KK92" s="27"/>
      <c r="KL92" s="27"/>
      <c r="KM92" s="27"/>
      <c r="KN92" s="27"/>
      <c r="KO92" s="27"/>
      <c r="KP92" s="27"/>
      <c r="KQ92" s="27"/>
      <c r="KR92" s="27"/>
      <c r="KS92" s="27"/>
      <c r="KT92" s="27"/>
      <c r="KU92" s="27"/>
      <c r="KV92" s="27"/>
      <c r="KW92" s="27"/>
      <c r="KX92" s="27"/>
      <c r="KY92" s="27"/>
      <c r="KZ92" s="27"/>
      <c r="LA92" s="27"/>
      <c r="LB92" s="27"/>
      <c r="LC92" s="27"/>
      <c r="LD92" s="27"/>
      <c r="LE92" s="27"/>
      <c r="LF92" s="27"/>
      <c r="LG92" s="27"/>
      <c r="LH92" s="27"/>
      <c r="LI92" s="27"/>
      <c r="LJ92" s="27"/>
      <c r="LK92" s="27"/>
      <c r="LL92" s="27"/>
      <c r="LM92" s="27"/>
      <c r="LN92" s="27"/>
      <c r="LO92" s="27"/>
      <c r="LP92" s="27"/>
      <c r="LQ92" s="27"/>
      <c r="LR92" s="27"/>
      <c r="LS92" s="27"/>
      <c r="LT92" s="27"/>
      <c r="LU92" s="27"/>
      <c r="LV92" s="27"/>
      <c r="LW92" s="27"/>
      <c r="LX92" s="27"/>
      <c r="LY92" s="27"/>
      <c r="LZ92" s="27"/>
      <c r="MA92" s="27"/>
      <c r="MB92" s="27"/>
      <c r="MC92" s="27"/>
      <c r="MD92" s="27"/>
      <c r="ME92" s="27"/>
      <c r="MF92" s="27"/>
      <c r="MG92" s="27"/>
      <c r="MH92" s="27"/>
      <c r="MI92" s="27"/>
      <c r="MJ92" s="27"/>
      <c r="MK92" s="27"/>
      <c r="ML92" s="27"/>
      <c r="MM92" s="27"/>
      <c r="MN92" s="27"/>
      <c r="MO92" s="27"/>
      <c r="MP92" s="27"/>
      <c r="MQ92" s="27"/>
      <c r="MR92" s="27"/>
      <c r="MS92" s="27"/>
      <c r="MT92" s="27"/>
      <c r="MU92" s="27"/>
      <c r="MV92" s="27"/>
      <c r="MW92" s="27"/>
      <c r="MX92" s="27"/>
      <c r="MY92" s="27"/>
      <c r="MZ92" s="27"/>
      <c r="NA92" s="27"/>
      <c r="NB92" s="27"/>
      <c r="NC92" s="27"/>
      <c r="ND92" s="27"/>
      <c r="NE92" s="27"/>
      <c r="NF92" s="27"/>
      <c r="NG92" s="27"/>
      <c r="NH92" s="27"/>
      <c r="NI92" s="27"/>
      <c r="NJ92" s="27"/>
      <c r="NK92" s="27"/>
      <c r="NL92" s="27"/>
      <c r="NM92" s="27"/>
      <c r="NN92" s="27"/>
      <c r="NO92" s="27"/>
      <c r="NP92" s="27"/>
      <c r="NQ92" s="27"/>
      <c r="NR92" s="27"/>
      <c r="NS92" s="27"/>
      <c r="NT92" s="27"/>
      <c r="NU92" s="27"/>
      <c r="NV92" s="27"/>
      <c r="NW92" s="27"/>
      <c r="NX92" s="27"/>
      <c r="NY92" s="27"/>
      <c r="NZ92" s="27"/>
      <c r="OA92" s="27"/>
      <c r="OB92" s="27"/>
      <c r="OC92" s="27"/>
      <c r="OD92" s="27"/>
      <c r="OE92" s="27"/>
      <c r="OF92" s="27"/>
      <c r="OG92" s="27"/>
      <c r="OH92" s="27"/>
      <c r="OI92" s="27"/>
      <c r="OJ92" s="27"/>
      <c r="OK92" s="27"/>
      <c r="OL92" s="27"/>
      <c r="OM92" s="27"/>
      <c r="ON92" s="27"/>
      <c r="OO92" s="27"/>
      <c r="OP92" s="27"/>
      <c r="OQ92" s="27"/>
      <c r="OR92" s="27"/>
      <c r="OS92" s="27"/>
      <c r="OT92" s="27"/>
      <c r="OU92" s="27"/>
      <c r="OV92" s="27"/>
      <c r="OW92" s="27"/>
      <c r="OX92" s="27"/>
      <c r="OY92" s="27"/>
      <c r="OZ92" s="27"/>
      <c r="PA92" s="27"/>
      <c r="PB92" s="27"/>
      <c r="PC92" s="27"/>
      <c r="PD92" s="27"/>
      <c r="PE92" s="27"/>
      <c r="PF92" s="27"/>
      <c r="PG92" s="27"/>
      <c r="PH92" s="27"/>
      <c r="PI92" s="27"/>
      <c r="PJ92" s="27"/>
      <c r="PK92" s="27"/>
      <c r="PL92" s="27"/>
      <c r="PM92" s="27"/>
      <c r="PN92" s="27"/>
      <c r="PO92" s="27"/>
      <c r="PP92" s="27"/>
      <c r="PQ92" s="27"/>
      <c r="PR92" s="27"/>
      <c r="PS92" s="27"/>
      <c r="PT92" s="27"/>
      <c r="PU92" s="27"/>
      <c r="PV92" s="27"/>
      <c r="PW92" s="27"/>
      <c r="PX92" s="27"/>
      <c r="PY92" s="27"/>
      <c r="PZ92" s="27"/>
      <c r="QA92" s="27"/>
      <c r="QB92" s="27"/>
      <c r="QC92" s="27"/>
      <c r="QD92" s="27"/>
      <c r="QE92" s="27"/>
      <c r="QF92" s="27"/>
      <c r="QG92" s="27"/>
      <c r="QH92" s="27"/>
      <c r="QI92" s="27"/>
      <c r="QJ92" s="27"/>
      <c r="QK92" s="27"/>
      <c r="QL92" s="27"/>
      <c r="QM92" s="27"/>
      <c r="QN92" s="27"/>
      <c r="QO92" s="27"/>
      <c r="QP92" s="27"/>
      <c r="QQ92" s="27"/>
      <c r="QR92" s="27"/>
      <c r="QS92" s="27"/>
      <c r="QT92" s="27"/>
      <c r="QU92" s="27"/>
      <c r="QV92" s="27"/>
      <c r="QW92" s="27"/>
      <c r="QX92" s="27"/>
      <c r="QY92" s="27"/>
      <c r="QZ92" s="27"/>
      <c r="RA92" s="27"/>
      <c r="RB92" s="27"/>
      <c r="RC92" s="27"/>
      <c r="RD92" s="27"/>
      <c r="RE92" s="27"/>
      <c r="RF92" s="27"/>
      <c r="RG92" s="27"/>
      <c r="RH92" s="27"/>
      <c r="RI92" s="27"/>
      <c r="RJ92" s="27"/>
      <c r="RK92" s="27"/>
      <c r="RL92" s="27"/>
      <c r="RM92" s="27"/>
      <c r="RN92" s="27"/>
      <c r="RO92" s="27"/>
      <c r="RP92" s="27"/>
      <c r="RQ92" s="27"/>
      <c r="RR92" s="27"/>
      <c r="RS92" s="27"/>
      <c r="RT92" s="27"/>
      <c r="RU92" s="27"/>
      <c r="RV92" s="27"/>
      <c r="RW92" s="27"/>
      <c r="RX92" s="27"/>
      <c r="RY92" s="27"/>
      <c r="RZ92" s="27"/>
      <c r="SA92" s="27"/>
      <c r="SB92" s="27"/>
      <c r="SC92" s="27"/>
      <c r="SD92" s="27"/>
      <c r="SE92" s="27"/>
      <c r="SF92" s="27"/>
      <c r="SG92" s="27"/>
      <c r="SH92" s="27"/>
      <c r="SI92" s="27"/>
      <c r="SJ92" s="27"/>
      <c r="SK92" s="27"/>
      <c r="SL92" s="27"/>
      <c r="SM92" s="27"/>
      <c r="SN92" s="27"/>
      <c r="SO92" s="27"/>
      <c r="SP92" s="27"/>
      <c r="SQ92" s="27"/>
      <c r="SR92" s="27"/>
      <c r="SS92" s="27"/>
      <c r="ST92" s="27"/>
      <c r="SU92" s="27"/>
      <c r="SV92" s="27"/>
      <c r="SW92" s="27"/>
      <c r="SX92" s="27"/>
      <c r="SY92" s="27"/>
      <c r="SZ92" s="27"/>
      <c r="TA92" s="27"/>
      <c r="TB92" s="27"/>
      <c r="TC92" s="27"/>
      <c r="TD92" s="27"/>
      <c r="TE92" s="27"/>
      <c r="TF92" s="27"/>
      <c r="TG92" s="27"/>
      <c r="TH92" s="27"/>
      <c r="TI92" s="27"/>
      <c r="TJ92" s="27"/>
      <c r="TK92" s="27"/>
      <c r="TL92" s="27"/>
      <c r="TM92" s="27"/>
      <c r="TN92" s="27"/>
      <c r="TO92" s="27"/>
      <c r="TP92" s="27"/>
      <c r="TQ92" s="27"/>
      <c r="TR92" s="27"/>
      <c r="TS92" s="27"/>
      <c r="TT92" s="27"/>
      <c r="TU92" s="27"/>
      <c r="TV92" s="27"/>
      <c r="TW92" s="27"/>
      <c r="TX92" s="27"/>
      <c r="TY92" s="27"/>
      <c r="TZ92" s="27"/>
      <c r="UA92" s="27"/>
      <c r="UB92" s="27"/>
      <c r="UC92" s="27"/>
      <c r="UD92" s="27"/>
      <c r="UE92" s="27"/>
      <c r="UF92" s="27"/>
      <c r="UG92" s="27"/>
      <c r="UH92" s="27"/>
      <c r="UI92" s="27"/>
      <c r="UJ92" s="27"/>
      <c r="UK92" s="27"/>
      <c r="UL92" s="27"/>
      <c r="UM92" s="27"/>
      <c r="UN92" s="27"/>
      <c r="UO92" s="27"/>
      <c r="UP92" s="27"/>
      <c r="UQ92" s="27"/>
      <c r="UR92" s="27"/>
      <c r="US92" s="27"/>
      <c r="UT92" s="27"/>
      <c r="UU92" s="27"/>
      <c r="UV92" s="27"/>
      <c r="UW92" s="27"/>
      <c r="UX92" s="27"/>
      <c r="UY92" s="27"/>
      <c r="UZ92" s="27"/>
      <c r="VA92" s="27"/>
      <c r="VB92" s="27"/>
      <c r="VC92" s="27"/>
      <c r="VD92" s="27"/>
      <c r="VE92" s="27"/>
      <c r="VF92" s="27"/>
      <c r="VG92" s="27"/>
      <c r="VH92" s="27"/>
      <c r="VI92" s="27"/>
      <c r="VJ92" s="27"/>
      <c r="VK92" s="27"/>
      <c r="VL92" s="27"/>
      <c r="VM92" s="27"/>
      <c r="VN92" s="27"/>
      <c r="VO92" s="27"/>
      <c r="VP92" s="27"/>
      <c r="VQ92" s="27"/>
      <c r="VR92" s="27"/>
      <c r="VS92" s="27"/>
      <c r="VT92" s="27"/>
      <c r="VU92" s="27"/>
      <c r="VV92" s="27"/>
      <c r="VW92" s="27"/>
      <c r="VX92" s="27"/>
      <c r="VY92" s="27"/>
      <c r="VZ92" s="27"/>
      <c r="WA92" s="27"/>
      <c r="WB92" s="27"/>
      <c r="WC92" s="27"/>
      <c r="WD92" s="27"/>
      <c r="WE92" s="27"/>
      <c r="WF92" s="27"/>
      <c r="WG92" s="27"/>
      <c r="WH92" s="27"/>
      <c r="WI92" s="27"/>
      <c r="WJ92" s="27"/>
      <c r="WK92" s="27"/>
      <c r="WL92" s="27"/>
      <c r="WM92" s="27"/>
      <c r="WN92" s="27"/>
    </row>
    <row r="93" spans="1:612" s="27" customFormat="1" ht="24" customHeight="1" x14ac:dyDescent="0.4">
      <c r="A93" s="177" t="s">
        <v>131</v>
      </c>
      <c r="B93" s="33" t="e">
        <f>B81-B85-B86-B87-B88-B89-#REF!-B92</f>
        <v>#VALUE!</v>
      </c>
      <c r="C93" s="33" t="e">
        <f>C81-C85-C86-C87-C88-C89-#REF!-C92</f>
        <v>#VALUE!</v>
      </c>
      <c r="D93" s="33" t="e">
        <f>D81-D85-D86-D87-D88-D89-#REF!-D92</f>
        <v>#VALUE!</v>
      </c>
      <c r="E93" s="33" t="e">
        <f>E81-E85-E86-E87-E88-E89-#REF!-E92</f>
        <v>#VALUE!</v>
      </c>
      <c r="F93" s="33" t="e">
        <f>F81-F85-F86-F87-F88-F89-#REF!-F92</f>
        <v>#VALUE!</v>
      </c>
      <c r="G93" s="33" t="e">
        <f>G81-G85-G86-G87-G88-G89-#REF!-G92</f>
        <v>#VALUE!</v>
      </c>
      <c r="H93" s="33" t="e">
        <f>H81-H85-H86-H87-H88-H89-#REF!-H92</f>
        <v>#VALUE!</v>
      </c>
      <c r="I93" s="33" t="e">
        <f>I81-I85-I86-I87-I88-I89-#REF!-I92</f>
        <v>#VALUE!</v>
      </c>
      <c r="J93" s="141">
        <v>-6346.9979999999996</v>
      </c>
      <c r="K93" s="141">
        <v>9845.9979999999996</v>
      </c>
      <c r="L93" s="141">
        <v>8383.9979999999996</v>
      </c>
      <c r="M93" s="141">
        <v>12758.995000000001</v>
      </c>
      <c r="N93" s="141">
        <v>18573.507000000001</v>
      </c>
    </row>
    <row r="94" spans="1:612" s="27" customFormat="1" ht="24" customHeight="1" x14ac:dyDescent="0.35">
      <c r="A94" s="203" t="s">
        <v>125</v>
      </c>
      <c r="B94" s="23" t="e">
        <f>ROUND((B93*0.405),0)</f>
        <v>#VALUE!</v>
      </c>
      <c r="C94" s="23" t="e">
        <f>ROUND((C93*0.405),0)</f>
        <v>#VALUE!</v>
      </c>
      <c r="D94" s="39" t="e">
        <f>ROUND((D93*0.4),0)-93-1</f>
        <v>#VALUE!</v>
      </c>
      <c r="E94" s="39" t="e">
        <f>ROUND((E93*0.37225),0)</f>
        <v>#VALUE!</v>
      </c>
      <c r="F94" s="39" t="e">
        <f>ROUND((F93*0.4),0)</f>
        <v>#VALUE!</v>
      </c>
      <c r="G94" s="39" t="e">
        <f>ROUND((G93*0.4),0)+1</f>
        <v>#VALUE!</v>
      </c>
      <c r="H94" s="39" t="e">
        <f>ROUND((H93*0.4),0)</f>
        <v>#VALUE!</v>
      </c>
      <c r="I94" s="39" t="e">
        <f>ROUND((I93*0.3743),0)</f>
        <v>#VALUE!</v>
      </c>
      <c r="J94" s="145">
        <v>2800</v>
      </c>
      <c r="K94" s="145">
        <v>3248</v>
      </c>
      <c r="L94" s="145">
        <v>2851</v>
      </c>
      <c r="M94" s="145">
        <v>3971</v>
      </c>
      <c r="N94" s="145">
        <v>5758</v>
      </c>
      <c r="O94" s="119"/>
    </row>
    <row r="95" spans="1:612" s="27" customFormat="1" ht="24" customHeight="1" x14ac:dyDescent="0.35">
      <c r="A95" s="203" t="s">
        <v>143</v>
      </c>
      <c r="B95" s="212"/>
      <c r="C95" s="39"/>
      <c r="D95" s="39"/>
      <c r="E95" s="39"/>
      <c r="F95" s="39"/>
      <c r="G95" s="39"/>
      <c r="H95" s="39"/>
      <c r="I95" s="39"/>
      <c r="J95" s="145">
        <v>-4936</v>
      </c>
      <c r="K95" s="145">
        <v>51</v>
      </c>
      <c r="L95" s="145">
        <v>0</v>
      </c>
      <c r="M95" s="145">
        <v>0</v>
      </c>
      <c r="N95" s="145">
        <v>0</v>
      </c>
    </row>
    <row r="96" spans="1:612" s="27" customFormat="1" ht="24" customHeight="1" x14ac:dyDescent="0.35">
      <c r="A96" s="204" t="s">
        <v>102</v>
      </c>
      <c r="B96" s="212">
        <v>0</v>
      </c>
      <c r="C96" s="39">
        <v>0</v>
      </c>
      <c r="D96" s="39">
        <v>0</v>
      </c>
      <c r="E96" s="39">
        <v>0</v>
      </c>
      <c r="F96" s="39">
        <v>0</v>
      </c>
      <c r="G96" s="39">
        <v>0</v>
      </c>
      <c r="H96" s="39">
        <f>-84-1055</f>
        <v>-1139</v>
      </c>
      <c r="I96" s="39">
        <v>1117</v>
      </c>
      <c r="J96" s="150">
        <v>-14</v>
      </c>
      <c r="K96" s="150">
        <v>150</v>
      </c>
      <c r="L96" s="150">
        <v>8</v>
      </c>
      <c r="M96" s="150">
        <v>423</v>
      </c>
      <c r="N96" s="150">
        <v>-117</v>
      </c>
    </row>
    <row r="97" spans="1:612" s="27" customFormat="1" ht="24" customHeight="1" x14ac:dyDescent="0.4">
      <c r="A97" s="176" t="s">
        <v>123</v>
      </c>
      <c r="B97" s="42" t="e">
        <f t="shared" ref="B97:I97" si="22">SUM(B94:B96)</f>
        <v>#VALUE!</v>
      </c>
      <c r="C97" s="42" t="e">
        <f t="shared" si="22"/>
        <v>#VALUE!</v>
      </c>
      <c r="D97" s="42" t="e">
        <f t="shared" si="22"/>
        <v>#VALUE!</v>
      </c>
      <c r="E97" s="42" t="e">
        <f t="shared" si="22"/>
        <v>#VALUE!</v>
      </c>
      <c r="F97" s="42" t="e">
        <f t="shared" si="22"/>
        <v>#VALUE!</v>
      </c>
      <c r="G97" s="42" t="e">
        <f t="shared" si="22"/>
        <v>#VALUE!</v>
      </c>
      <c r="H97" s="42" t="e">
        <f t="shared" si="22"/>
        <v>#VALUE!</v>
      </c>
      <c r="I97" s="42" t="e">
        <f t="shared" si="22"/>
        <v>#VALUE!</v>
      </c>
      <c r="J97" s="141">
        <v>-2150</v>
      </c>
      <c r="K97" s="141">
        <v>3449</v>
      </c>
      <c r="L97" s="141">
        <v>2859</v>
      </c>
      <c r="M97" s="141">
        <v>4394</v>
      </c>
      <c r="N97" s="141">
        <v>5641</v>
      </c>
    </row>
    <row r="98" spans="1:612" s="5" customFormat="1" ht="24" customHeight="1" thickBot="1" x14ac:dyDescent="0.45">
      <c r="A98" s="176" t="s">
        <v>124</v>
      </c>
      <c r="B98" s="43" t="e">
        <f t="shared" ref="B98:I98" si="23">ROUND(B93-B97,0)</f>
        <v>#VALUE!</v>
      </c>
      <c r="C98" s="43" t="e">
        <f t="shared" si="23"/>
        <v>#VALUE!</v>
      </c>
      <c r="D98" s="43" t="e">
        <f t="shared" si="23"/>
        <v>#VALUE!</v>
      </c>
      <c r="E98" s="43" t="e">
        <f t="shared" si="23"/>
        <v>#VALUE!</v>
      </c>
      <c r="F98" s="43" t="e">
        <f t="shared" si="23"/>
        <v>#VALUE!</v>
      </c>
      <c r="G98" s="43" t="e">
        <f t="shared" si="23"/>
        <v>#VALUE!</v>
      </c>
      <c r="H98" s="43" t="e">
        <f t="shared" si="23"/>
        <v>#VALUE!</v>
      </c>
      <c r="I98" s="43" t="e">
        <f t="shared" si="23"/>
        <v>#VALUE!</v>
      </c>
      <c r="J98" s="151">
        <v>-4197</v>
      </c>
      <c r="K98" s="151">
        <v>6397</v>
      </c>
      <c r="L98" s="151">
        <v>5525</v>
      </c>
      <c r="M98" s="151">
        <v>8365</v>
      </c>
      <c r="N98" s="151">
        <v>12933</v>
      </c>
    </row>
    <row r="99" spans="1:612" s="5" customFormat="1" ht="24" customHeight="1" thickTop="1" x14ac:dyDescent="0.35">
      <c r="A99" s="130" t="s">
        <v>85</v>
      </c>
      <c r="B99" s="73" t="e">
        <f t="shared" ref="B99:I99" si="24">B97/B93</f>
        <v>#VALUE!</v>
      </c>
      <c r="C99" s="73" t="e">
        <f t="shared" si="24"/>
        <v>#VALUE!</v>
      </c>
      <c r="D99" s="73" t="e">
        <f t="shared" si="24"/>
        <v>#VALUE!</v>
      </c>
      <c r="E99" s="73" t="e">
        <f t="shared" si="24"/>
        <v>#VALUE!</v>
      </c>
      <c r="F99" s="73" t="e">
        <f t="shared" si="24"/>
        <v>#VALUE!</v>
      </c>
      <c r="G99" s="73" t="e">
        <f t="shared" si="24"/>
        <v>#VALUE!</v>
      </c>
      <c r="H99" s="73" t="e">
        <f t="shared" si="24"/>
        <v>#VALUE!</v>
      </c>
      <c r="I99" s="127" t="e">
        <f t="shared" si="24"/>
        <v>#VALUE!</v>
      </c>
      <c r="J99" s="163">
        <v>0.33874281983388055</v>
      </c>
      <c r="K99" s="163">
        <v>0.35029460700682652</v>
      </c>
      <c r="L99" s="163">
        <v>0.34100676073634562</v>
      </c>
      <c r="M99" s="163">
        <v>0.34438449109824087</v>
      </c>
      <c r="N99" s="164">
        <v>0.30371216378253174</v>
      </c>
    </row>
    <row r="100" spans="1:612" s="123" customFormat="1" ht="20.25" customHeight="1" collapsed="1" x14ac:dyDescent="0.3">
      <c r="A100" s="255" t="s">
        <v>77</v>
      </c>
      <c r="B100" s="255"/>
      <c r="C100" s="255"/>
      <c r="D100" s="255"/>
      <c r="E100" s="255"/>
      <c r="F100" s="255"/>
      <c r="G100" s="255"/>
      <c r="H100" s="255"/>
      <c r="I100" s="255"/>
      <c r="J100" s="255"/>
      <c r="K100" s="255"/>
      <c r="L100" s="255"/>
      <c r="M100" s="255"/>
      <c r="N100" s="255"/>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4"/>
      <c r="FU100" s="124"/>
      <c r="FV100" s="124"/>
      <c r="FW100" s="124"/>
      <c r="FX100" s="124"/>
      <c r="FY100" s="124"/>
      <c r="FZ100" s="124"/>
      <c r="GA100" s="124"/>
      <c r="GB100" s="124"/>
      <c r="GC100" s="124"/>
      <c r="GD100" s="124"/>
      <c r="GE100" s="124"/>
      <c r="GF100" s="124"/>
      <c r="GG100" s="124"/>
      <c r="GH100" s="124"/>
      <c r="GI100" s="124"/>
      <c r="GJ100" s="124"/>
      <c r="GK100" s="124"/>
      <c r="GL100" s="124"/>
      <c r="GM100" s="124"/>
      <c r="GN100" s="124"/>
      <c r="GO100" s="124"/>
      <c r="GP100" s="124"/>
      <c r="GQ100" s="124"/>
      <c r="GR100" s="124"/>
      <c r="GS100" s="124"/>
      <c r="GT100" s="124"/>
      <c r="GU100" s="124"/>
      <c r="GV100" s="124"/>
      <c r="GW100" s="124"/>
      <c r="GX100" s="124"/>
      <c r="GY100" s="124"/>
      <c r="GZ100" s="124"/>
      <c r="HA100" s="124"/>
      <c r="HB100" s="124"/>
      <c r="HC100" s="124"/>
      <c r="HD100" s="124"/>
      <c r="HE100" s="124"/>
      <c r="HF100" s="124"/>
      <c r="HG100" s="124"/>
      <c r="HH100" s="124"/>
      <c r="HI100" s="124"/>
      <c r="HJ100" s="124"/>
      <c r="HK100" s="124"/>
      <c r="HL100" s="124"/>
      <c r="HM100" s="124"/>
      <c r="HN100" s="124"/>
      <c r="HO100" s="124"/>
      <c r="HP100" s="124"/>
      <c r="HQ100" s="124"/>
      <c r="HR100" s="124"/>
      <c r="HS100" s="124"/>
      <c r="HT100" s="124"/>
      <c r="HU100" s="124"/>
      <c r="HV100" s="124"/>
      <c r="HW100" s="124"/>
      <c r="HX100" s="124"/>
      <c r="HY100" s="124"/>
      <c r="HZ100" s="124"/>
      <c r="IA100" s="124"/>
      <c r="IB100" s="124"/>
      <c r="IC100" s="124"/>
      <c r="ID100" s="124"/>
      <c r="IE100" s="124"/>
      <c r="IF100" s="124"/>
      <c r="IG100" s="124"/>
      <c r="IH100" s="124"/>
      <c r="II100" s="124"/>
      <c r="IJ100" s="124"/>
      <c r="IK100" s="124"/>
      <c r="IL100" s="124"/>
      <c r="IM100" s="124"/>
      <c r="IN100" s="124"/>
      <c r="IO100" s="124"/>
      <c r="IP100" s="124"/>
      <c r="IQ100" s="124"/>
      <c r="IR100" s="124"/>
      <c r="IS100" s="124"/>
      <c r="IT100" s="124"/>
      <c r="IU100" s="124"/>
      <c r="IV100" s="124"/>
      <c r="IW100" s="124"/>
      <c r="IX100" s="124"/>
      <c r="IY100" s="124"/>
      <c r="IZ100" s="124"/>
      <c r="JA100" s="124"/>
      <c r="JB100" s="124"/>
      <c r="JC100" s="124"/>
      <c r="JD100" s="124"/>
      <c r="JE100" s="124"/>
      <c r="JF100" s="124"/>
      <c r="JG100" s="124"/>
      <c r="JH100" s="124"/>
      <c r="JI100" s="124"/>
      <c r="JJ100" s="124"/>
      <c r="JK100" s="124"/>
      <c r="JL100" s="124"/>
      <c r="JM100" s="124"/>
      <c r="JN100" s="124"/>
      <c r="JO100" s="124"/>
      <c r="JP100" s="124"/>
      <c r="JQ100" s="124"/>
      <c r="JR100" s="124"/>
      <c r="JS100" s="124"/>
      <c r="JT100" s="124"/>
      <c r="JU100" s="124"/>
      <c r="JV100" s="124"/>
      <c r="JW100" s="124"/>
      <c r="JX100" s="124"/>
      <c r="JY100" s="124"/>
      <c r="JZ100" s="124"/>
      <c r="KA100" s="124"/>
      <c r="KB100" s="124"/>
      <c r="KC100" s="124"/>
      <c r="KD100" s="124"/>
      <c r="KE100" s="124"/>
      <c r="KF100" s="124"/>
      <c r="KG100" s="124"/>
      <c r="KH100" s="124"/>
      <c r="KI100" s="124"/>
      <c r="KJ100" s="124"/>
      <c r="KK100" s="124"/>
      <c r="KL100" s="124"/>
      <c r="KM100" s="124"/>
      <c r="KN100" s="124"/>
      <c r="KO100" s="124"/>
      <c r="KP100" s="124"/>
      <c r="KQ100" s="124"/>
      <c r="KR100" s="124"/>
      <c r="KS100" s="124"/>
      <c r="KT100" s="124"/>
      <c r="KU100" s="124"/>
      <c r="KV100" s="124"/>
      <c r="KW100" s="124"/>
      <c r="KX100" s="124"/>
      <c r="KY100" s="124"/>
      <c r="KZ100" s="124"/>
      <c r="LA100" s="124"/>
      <c r="LB100" s="124"/>
      <c r="LC100" s="124"/>
      <c r="LD100" s="124"/>
      <c r="LE100" s="124"/>
      <c r="LF100" s="124"/>
      <c r="LG100" s="124"/>
      <c r="LH100" s="124"/>
      <c r="LI100" s="124"/>
      <c r="LJ100" s="124"/>
      <c r="LK100" s="124"/>
      <c r="LL100" s="124"/>
      <c r="LM100" s="124"/>
      <c r="LN100" s="124"/>
      <c r="LO100" s="124"/>
      <c r="LP100" s="124"/>
      <c r="LQ100" s="124"/>
      <c r="LR100" s="124"/>
      <c r="LS100" s="124"/>
      <c r="LT100" s="124"/>
      <c r="LU100" s="124"/>
      <c r="LV100" s="124"/>
      <c r="LW100" s="124"/>
      <c r="LX100" s="124"/>
      <c r="LY100" s="124"/>
      <c r="LZ100" s="124"/>
      <c r="MA100" s="124"/>
      <c r="MB100" s="124"/>
      <c r="MC100" s="124"/>
      <c r="MD100" s="124"/>
      <c r="ME100" s="124"/>
      <c r="MF100" s="124"/>
      <c r="MG100" s="124"/>
      <c r="MH100" s="124"/>
      <c r="MI100" s="124"/>
      <c r="MJ100" s="124"/>
      <c r="MK100" s="124"/>
      <c r="ML100" s="124"/>
      <c r="MM100" s="124"/>
      <c r="MN100" s="124"/>
      <c r="MO100" s="124"/>
      <c r="MP100" s="124"/>
      <c r="MQ100" s="124"/>
      <c r="MR100" s="124"/>
      <c r="MS100" s="124"/>
      <c r="MT100" s="124"/>
      <c r="MU100" s="124"/>
      <c r="MV100" s="124"/>
      <c r="MW100" s="124"/>
      <c r="MX100" s="124"/>
      <c r="MY100" s="124"/>
      <c r="MZ100" s="124"/>
      <c r="NA100" s="124"/>
      <c r="NB100" s="124"/>
      <c r="NC100" s="124"/>
      <c r="ND100" s="124"/>
      <c r="NE100" s="124"/>
      <c r="NF100" s="124"/>
      <c r="NG100" s="124"/>
      <c r="NH100" s="124"/>
      <c r="NI100" s="124"/>
      <c r="NJ100" s="124"/>
      <c r="NK100" s="124"/>
      <c r="NL100" s="124"/>
      <c r="NM100" s="124"/>
      <c r="NN100" s="124"/>
      <c r="NO100" s="124"/>
      <c r="NP100" s="124"/>
      <c r="NQ100" s="124"/>
      <c r="NR100" s="124"/>
      <c r="NS100" s="124"/>
      <c r="NT100" s="124"/>
      <c r="NU100" s="124"/>
      <c r="NV100" s="124"/>
      <c r="NW100" s="124"/>
      <c r="NX100" s="124"/>
      <c r="NY100" s="124"/>
      <c r="NZ100" s="124"/>
      <c r="OA100" s="124"/>
      <c r="OB100" s="124"/>
      <c r="OC100" s="124"/>
      <c r="OD100" s="124"/>
      <c r="OE100" s="124"/>
      <c r="OF100" s="124"/>
      <c r="OG100" s="124"/>
      <c r="OH100" s="124"/>
      <c r="OI100" s="124"/>
      <c r="OJ100" s="124"/>
      <c r="OK100" s="124"/>
      <c r="OL100" s="124"/>
      <c r="OM100" s="124"/>
      <c r="ON100" s="124"/>
      <c r="OO100" s="124"/>
      <c r="OP100" s="124"/>
      <c r="OQ100" s="124"/>
      <c r="OR100" s="124"/>
      <c r="OS100" s="124"/>
      <c r="OT100" s="124"/>
      <c r="OU100" s="124"/>
      <c r="OV100" s="124"/>
      <c r="OW100" s="124"/>
      <c r="OX100" s="124"/>
      <c r="OY100" s="124"/>
      <c r="OZ100" s="124"/>
      <c r="PA100" s="124"/>
      <c r="PB100" s="124"/>
      <c r="PC100" s="124"/>
      <c r="PD100" s="124"/>
      <c r="PE100" s="124"/>
      <c r="PF100" s="124"/>
      <c r="PG100" s="124"/>
      <c r="PH100" s="124"/>
      <c r="PI100" s="124"/>
      <c r="PJ100" s="124"/>
      <c r="PK100" s="124"/>
      <c r="PL100" s="124"/>
      <c r="PM100" s="124"/>
      <c r="PN100" s="124"/>
      <c r="PO100" s="124"/>
      <c r="PP100" s="124"/>
      <c r="PQ100" s="124"/>
      <c r="PR100" s="124"/>
      <c r="PS100" s="124"/>
      <c r="PT100" s="124"/>
      <c r="PU100" s="124"/>
      <c r="PV100" s="124"/>
      <c r="PW100" s="124"/>
      <c r="PX100" s="124"/>
      <c r="PY100" s="124"/>
      <c r="PZ100" s="124"/>
      <c r="QA100" s="124"/>
      <c r="QB100" s="124"/>
      <c r="QC100" s="124"/>
      <c r="QD100" s="124"/>
      <c r="QE100" s="124"/>
      <c r="QF100" s="124"/>
      <c r="QG100" s="124"/>
      <c r="QH100" s="124"/>
      <c r="QI100" s="124"/>
      <c r="QJ100" s="124"/>
      <c r="QK100" s="124"/>
      <c r="QL100" s="124"/>
      <c r="QM100" s="124"/>
      <c r="QN100" s="124"/>
      <c r="QO100" s="124"/>
      <c r="QP100" s="124"/>
      <c r="QQ100" s="124"/>
      <c r="QR100" s="124"/>
      <c r="QS100" s="124"/>
      <c r="QT100" s="124"/>
      <c r="QU100" s="124"/>
      <c r="QV100" s="124"/>
      <c r="QW100" s="124"/>
      <c r="QX100" s="124"/>
      <c r="QY100" s="124"/>
      <c r="QZ100" s="124"/>
      <c r="RA100" s="124"/>
      <c r="RB100" s="124"/>
      <c r="RC100" s="124"/>
      <c r="RD100" s="124"/>
      <c r="RE100" s="124"/>
      <c r="RF100" s="124"/>
      <c r="RG100" s="124"/>
      <c r="RH100" s="124"/>
      <c r="RI100" s="124"/>
      <c r="RJ100" s="124"/>
      <c r="RK100" s="124"/>
      <c r="RL100" s="124"/>
      <c r="RM100" s="124"/>
      <c r="RN100" s="124"/>
      <c r="RO100" s="124"/>
      <c r="RP100" s="124"/>
      <c r="RQ100" s="124"/>
      <c r="RR100" s="124"/>
      <c r="RS100" s="124"/>
      <c r="RT100" s="124"/>
      <c r="RU100" s="124"/>
      <c r="RV100" s="124"/>
      <c r="RW100" s="124"/>
      <c r="RX100" s="124"/>
      <c r="RY100" s="124"/>
      <c r="RZ100" s="124"/>
      <c r="SA100" s="124"/>
      <c r="SB100" s="124"/>
      <c r="SC100" s="124"/>
      <c r="SD100" s="124"/>
      <c r="SE100" s="124"/>
      <c r="SF100" s="124"/>
      <c r="SG100" s="124"/>
      <c r="SH100" s="124"/>
      <c r="SI100" s="124"/>
      <c r="SJ100" s="124"/>
      <c r="SK100" s="124"/>
      <c r="SL100" s="124"/>
      <c r="SM100" s="124"/>
      <c r="SN100" s="124"/>
      <c r="SO100" s="124"/>
      <c r="SP100" s="124"/>
      <c r="SQ100" s="124"/>
      <c r="SR100" s="124"/>
      <c r="SS100" s="124"/>
      <c r="ST100" s="124"/>
      <c r="SU100" s="124"/>
      <c r="SV100" s="124"/>
      <c r="SW100" s="124"/>
      <c r="SX100" s="124"/>
      <c r="SY100" s="124"/>
      <c r="SZ100" s="124"/>
      <c r="TA100" s="124"/>
      <c r="TB100" s="124"/>
      <c r="TC100" s="124"/>
      <c r="TD100" s="124"/>
      <c r="TE100" s="124"/>
      <c r="TF100" s="124"/>
      <c r="TG100" s="124"/>
      <c r="TH100" s="124"/>
      <c r="TI100" s="124"/>
      <c r="TJ100" s="124"/>
      <c r="TK100" s="124"/>
      <c r="TL100" s="124"/>
      <c r="TM100" s="124"/>
      <c r="TN100" s="124"/>
      <c r="TO100" s="124"/>
      <c r="TP100" s="124"/>
      <c r="TQ100" s="124"/>
      <c r="TR100" s="124"/>
      <c r="TS100" s="124"/>
      <c r="TT100" s="124"/>
      <c r="TU100" s="124"/>
      <c r="TV100" s="124"/>
      <c r="TW100" s="124"/>
      <c r="TX100" s="124"/>
      <c r="TY100" s="124"/>
      <c r="TZ100" s="124"/>
      <c r="UA100" s="124"/>
      <c r="UB100" s="124"/>
      <c r="UC100" s="124"/>
      <c r="UD100" s="124"/>
      <c r="UE100" s="124"/>
      <c r="UF100" s="124"/>
      <c r="UG100" s="124"/>
      <c r="UH100" s="124"/>
      <c r="UI100" s="124"/>
      <c r="UJ100" s="124"/>
      <c r="UK100" s="124"/>
      <c r="UL100" s="124"/>
      <c r="UM100" s="124"/>
      <c r="UN100" s="124"/>
      <c r="UO100" s="124"/>
      <c r="UP100" s="124"/>
      <c r="UQ100" s="124"/>
      <c r="UR100" s="124"/>
      <c r="US100" s="124"/>
      <c r="UT100" s="124"/>
      <c r="UU100" s="124"/>
      <c r="UV100" s="124"/>
      <c r="UW100" s="124"/>
      <c r="UX100" s="124"/>
      <c r="UY100" s="124"/>
      <c r="UZ100" s="124"/>
      <c r="VA100" s="124"/>
      <c r="VB100" s="124"/>
      <c r="VC100" s="124"/>
      <c r="VD100" s="124"/>
      <c r="VE100" s="124"/>
      <c r="VF100" s="124"/>
      <c r="VG100" s="124"/>
      <c r="VH100" s="124"/>
      <c r="VI100" s="124"/>
      <c r="VJ100" s="124"/>
      <c r="VK100" s="124"/>
      <c r="VL100" s="124"/>
      <c r="VM100" s="124"/>
      <c r="VN100" s="124"/>
      <c r="VO100" s="124"/>
      <c r="VP100" s="124"/>
      <c r="VQ100" s="124"/>
      <c r="VR100" s="124"/>
      <c r="VS100" s="124"/>
      <c r="VT100" s="124"/>
      <c r="VU100" s="124"/>
      <c r="VV100" s="124"/>
      <c r="VW100" s="124"/>
      <c r="VX100" s="124"/>
      <c r="VY100" s="124"/>
      <c r="VZ100" s="124"/>
      <c r="WA100" s="124"/>
      <c r="WB100" s="124"/>
      <c r="WC100" s="124"/>
      <c r="WD100" s="124"/>
      <c r="WE100" s="124"/>
      <c r="WF100" s="124"/>
      <c r="WG100" s="124"/>
      <c r="WH100" s="124"/>
      <c r="WI100" s="124"/>
      <c r="WJ100" s="124"/>
      <c r="WK100" s="124"/>
      <c r="WL100" s="124"/>
      <c r="WM100" s="124"/>
      <c r="WN100" s="124"/>
    </row>
    <row r="101" spans="1:612" s="123" customFormat="1" ht="20.25" customHeight="1" x14ac:dyDescent="0.3">
      <c r="A101" s="254" t="s">
        <v>72</v>
      </c>
      <c r="B101" s="254"/>
      <c r="C101" s="254"/>
      <c r="D101" s="254"/>
      <c r="E101" s="254"/>
      <c r="F101" s="254"/>
      <c r="G101" s="254"/>
      <c r="H101" s="254"/>
      <c r="I101" s="254"/>
      <c r="J101" s="254"/>
      <c r="K101" s="254"/>
      <c r="L101" s="254"/>
      <c r="M101" s="254"/>
      <c r="N101" s="25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c r="ER101" s="124"/>
      <c r="ES101" s="124"/>
      <c r="ET101" s="124"/>
      <c r="EU101" s="124"/>
      <c r="EV101" s="124"/>
      <c r="EW101" s="124"/>
      <c r="EX101" s="124"/>
      <c r="EY101" s="124"/>
      <c r="EZ101" s="124"/>
      <c r="FA101" s="124"/>
      <c r="FB101" s="124"/>
      <c r="FC101" s="124"/>
      <c r="FD101" s="124"/>
      <c r="FE101" s="124"/>
      <c r="FF101" s="124"/>
      <c r="FG101" s="124"/>
      <c r="FH101" s="124"/>
      <c r="FI101" s="124"/>
      <c r="FJ101" s="124"/>
      <c r="FK101" s="124"/>
      <c r="FL101" s="124"/>
      <c r="FM101" s="124"/>
      <c r="FN101" s="124"/>
      <c r="FO101" s="124"/>
      <c r="FP101" s="124"/>
      <c r="FQ101" s="124"/>
      <c r="FR101" s="124"/>
      <c r="FS101" s="124"/>
      <c r="FT101" s="124"/>
      <c r="FU101" s="124"/>
      <c r="FV101" s="124"/>
      <c r="FW101" s="124"/>
      <c r="FX101" s="124"/>
      <c r="FY101" s="124"/>
      <c r="FZ101" s="124"/>
      <c r="GA101" s="124"/>
      <c r="GB101" s="124"/>
      <c r="GC101" s="124"/>
      <c r="GD101" s="124"/>
      <c r="GE101" s="124"/>
      <c r="GF101" s="124"/>
      <c r="GG101" s="124"/>
      <c r="GH101" s="124"/>
      <c r="GI101" s="124"/>
      <c r="GJ101" s="124"/>
      <c r="GK101" s="124"/>
      <c r="GL101" s="124"/>
      <c r="GM101" s="124"/>
      <c r="GN101" s="124"/>
      <c r="GO101" s="124"/>
      <c r="GP101" s="124"/>
      <c r="GQ101" s="124"/>
      <c r="GR101" s="124"/>
      <c r="GS101" s="124"/>
      <c r="GT101" s="124"/>
      <c r="GU101" s="124"/>
      <c r="GV101" s="124"/>
      <c r="GW101" s="124"/>
      <c r="GX101" s="124"/>
      <c r="GY101" s="124"/>
      <c r="GZ101" s="124"/>
      <c r="HA101" s="124"/>
      <c r="HB101" s="124"/>
      <c r="HC101" s="124"/>
      <c r="HD101" s="124"/>
      <c r="HE101" s="124"/>
      <c r="HF101" s="124"/>
      <c r="HG101" s="124"/>
      <c r="HH101" s="124"/>
      <c r="HI101" s="124"/>
      <c r="HJ101" s="124"/>
      <c r="HK101" s="124"/>
      <c r="HL101" s="124"/>
      <c r="HM101" s="124"/>
      <c r="HN101" s="124"/>
      <c r="HO101" s="124"/>
      <c r="HP101" s="124"/>
      <c r="HQ101" s="124"/>
      <c r="HR101" s="124"/>
      <c r="HS101" s="124"/>
      <c r="HT101" s="124"/>
      <c r="HU101" s="124"/>
      <c r="HV101" s="124"/>
      <c r="HW101" s="124"/>
      <c r="HX101" s="124"/>
      <c r="HY101" s="124"/>
      <c r="HZ101" s="124"/>
      <c r="IA101" s="124"/>
      <c r="IB101" s="124"/>
      <c r="IC101" s="124"/>
      <c r="ID101" s="124"/>
      <c r="IE101" s="124"/>
      <c r="IF101" s="124"/>
      <c r="IG101" s="124"/>
      <c r="IH101" s="124"/>
      <c r="II101" s="124"/>
      <c r="IJ101" s="124"/>
      <c r="IK101" s="124"/>
      <c r="IL101" s="124"/>
      <c r="IM101" s="124"/>
      <c r="IN101" s="124"/>
      <c r="IO101" s="124"/>
      <c r="IP101" s="124"/>
      <c r="IQ101" s="124"/>
      <c r="IR101" s="124"/>
      <c r="IS101" s="124"/>
      <c r="IT101" s="124"/>
      <c r="IU101" s="124"/>
      <c r="IV101" s="124"/>
      <c r="IW101" s="124"/>
      <c r="IX101" s="124"/>
      <c r="IY101" s="124"/>
      <c r="IZ101" s="124"/>
      <c r="JA101" s="124"/>
      <c r="JB101" s="124"/>
      <c r="JC101" s="124"/>
      <c r="JD101" s="124"/>
      <c r="JE101" s="124"/>
      <c r="JF101" s="124"/>
      <c r="JG101" s="124"/>
      <c r="JH101" s="124"/>
      <c r="JI101" s="124"/>
      <c r="JJ101" s="124"/>
      <c r="JK101" s="124"/>
      <c r="JL101" s="124"/>
      <c r="JM101" s="124"/>
      <c r="JN101" s="124"/>
      <c r="JO101" s="124"/>
      <c r="JP101" s="124"/>
      <c r="JQ101" s="124"/>
      <c r="JR101" s="124"/>
      <c r="JS101" s="124"/>
      <c r="JT101" s="124"/>
      <c r="JU101" s="124"/>
      <c r="JV101" s="124"/>
      <c r="JW101" s="124"/>
      <c r="JX101" s="124"/>
      <c r="JY101" s="124"/>
      <c r="JZ101" s="124"/>
      <c r="KA101" s="124"/>
      <c r="KB101" s="124"/>
      <c r="KC101" s="124"/>
      <c r="KD101" s="124"/>
      <c r="KE101" s="124"/>
      <c r="KF101" s="124"/>
      <c r="KG101" s="124"/>
      <c r="KH101" s="124"/>
      <c r="KI101" s="124"/>
      <c r="KJ101" s="124"/>
      <c r="KK101" s="124"/>
      <c r="KL101" s="124"/>
      <c r="KM101" s="124"/>
      <c r="KN101" s="124"/>
      <c r="KO101" s="124"/>
      <c r="KP101" s="124"/>
      <c r="KQ101" s="124"/>
      <c r="KR101" s="124"/>
      <c r="KS101" s="124"/>
      <c r="KT101" s="124"/>
      <c r="KU101" s="124"/>
      <c r="KV101" s="124"/>
      <c r="KW101" s="124"/>
      <c r="KX101" s="124"/>
      <c r="KY101" s="124"/>
      <c r="KZ101" s="124"/>
      <c r="LA101" s="124"/>
      <c r="LB101" s="124"/>
      <c r="LC101" s="124"/>
      <c r="LD101" s="124"/>
      <c r="LE101" s="124"/>
      <c r="LF101" s="124"/>
      <c r="LG101" s="124"/>
      <c r="LH101" s="124"/>
      <c r="LI101" s="124"/>
      <c r="LJ101" s="124"/>
      <c r="LK101" s="124"/>
      <c r="LL101" s="124"/>
      <c r="LM101" s="124"/>
      <c r="LN101" s="124"/>
      <c r="LO101" s="124"/>
      <c r="LP101" s="124"/>
      <c r="LQ101" s="124"/>
      <c r="LR101" s="124"/>
      <c r="LS101" s="124"/>
      <c r="LT101" s="124"/>
      <c r="LU101" s="124"/>
      <c r="LV101" s="124"/>
      <c r="LW101" s="124"/>
      <c r="LX101" s="124"/>
      <c r="LY101" s="124"/>
      <c r="LZ101" s="124"/>
      <c r="MA101" s="124"/>
      <c r="MB101" s="124"/>
      <c r="MC101" s="124"/>
      <c r="MD101" s="124"/>
      <c r="ME101" s="124"/>
      <c r="MF101" s="124"/>
      <c r="MG101" s="124"/>
      <c r="MH101" s="124"/>
      <c r="MI101" s="124"/>
      <c r="MJ101" s="124"/>
      <c r="MK101" s="124"/>
      <c r="ML101" s="124"/>
      <c r="MM101" s="124"/>
      <c r="MN101" s="124"/>
      <c r="MO101" s="124"/>
      <c r="MP101" s="124"/>
      <c r="MQ101" s="124"/>
      <c r="MR101" s="124"/>
      <c r="MS101" s="124"/>
      <c r="MT101" s="124"/>
      <c r="MU101" s="124"/>
      <c r="MV101" s="124"/>
      <c r="MW101" s="124"/>
      <c r="MX101" s="124"/>
      <c r="MY101" s="124"/>
      <c r="MZ101" s="124"/>
      <c r="NA101" s="124"/>
      <c r="NB101" s="124"/>
      <c r="NC101" s="124"/>
      <c r="ND101" s="124"/>
      <c r="NE101" s="124"/>
      <c r="NF101" s="124"/>
      <c r="NG101" s="124"/>
      <c r="NH101" s="124"/>
      <c r="NI101" s="124"/>
      <c r="NJ101" s="124"/>
      <c r="NK101" s="124"/>
      <c r="NL101" s="124"/>
      <c r="NM101" s="124"/>
      <c r="NN101" s="124"/>
      <c r="NO101" s="124"/>
      <c r="NP101" s="124"/>
      <c r="NQ101" s="124"/>
      <c r="NR101" s="124"/>
      <c r="NS101" s="124"/>
      <c r="NT101" s="124"/>
      <c r="NU101" s="124"/>
      <c r="NV101" s="124"/>
      <c r="NW101" s="124"/>
      <c r="NX101" s="124"/>
      <c r="NY101" s="124"/>
      <c r="NZ101" s="124"/>
      <c r="OA101" s="124"/>
      <c r="OB101" s="124"/>
      <c r="OC101" s="124"/>
      <c r="OD101" s="124"/>
      <c r="OE101" s="124"/>
      <c r="OF101" s="124"/>
      <c r="OG101" s="124"/>
      <c r="OH101" s="124"/>
      <c r="OI101" s="124"/>
      <c r="OJ101" s="124"/>
      <c r="OK101" s="124"/>
      <c r="OL101" s="124"/>
      <c r="OM101" s="124"/>
      <c r="ON101" s="124"/>
      <c r="OO101" s="124"/>
      <c r="OP101" s="124"/>
      <c r="OQ101" s="124"/>
      <c r="OR101" s="124"/>
      <c r="OS101" s="124"/>
      <c r="OT101" s="124"/>
      <c r="OU101" s="124"/>
      <c r="OV101" s="124"/>
      <c r="OW101" s="124"/>
      <c r="OX101" s="124"/>
      <c r="OY101" s="124"/>
      <c r="OZ101" s="124"/>
      <c r="PA101" s="124"/>
      <c r="PB101" s="124"/>
      <c r="PC101" s="124"/>
      <c r="PD101" s="124"/>
      <c r="PE101" s="124"/>
      <c r="PF101" s="124"/>
      <c r="PG101" s="124"/>
      <c r="PH101" s="124"/>
      <c r="PI101" s="124"/>
      <c r="PJ101" s="124"/>
      <c r="PK101" s="124"/>
      <c r="PL101" s="124"/>
      <c r="PM101" s="124"/>
      <c r="PN101" s="124"/>
      <c r="PO101" s="124"/>
      <c r="PP101" s="124"/>
      <c r="PQ101" s="124"/>
      <c r="PR101" s="124"/>
      <c r="PS101" s="124"/>
      <c r="PT101" s="124"/>
      <c r="PU101" s="124"/>
      <c r="PV101" s="124"/>
      <c r="PW101" s="124"/>
      <c r="PX101" s="124"/>
      <c r="PY101" s="124"/>
      <c r="PZ101" s="124"/>
      <c r="QA101" s="124"/>
      <c r="QB101" s="124"/>
      <c r="QC101" s="124"/>
      <c r="QD101" s="124"/>
      <c r="QE101" s="124"/>
      <c r="QF101" s="124"/>
      <c r="QG101" s="124"/>
      <c r="QH101" s="124"/>
      <c r="QI101" s="124"/>
      <c r="QJ101" s="124"/>
      <c r="QK101" s="124"/>
      <c r="QL101" s="124"/>
      <c r="QM101" s="124"/>
      <c r="QN101" s="124"/>
      <c r="QO101" s="124"/>
      <c r="QP101" s="124"/>
      <c r="QQ101" s="124"/>
      <c r="QR101" s="124"/>
      <c r="QS101" s="124"/>
      <c r="QT101" s="124"/>
      <c r="QU101" s="124"/>
      <c r="QV101" s="124"/>
      <c r="QW101" s="124"/>
      <c r="QX101" s="124"/>
      <c r="QY101" s="124"/>
      <c r="QZ101" s="124"/>
      <c r="RA101" s="124"/>
      <c r="RB101" s="124"/>
      <c r="RC101" s="124"/>
      <c r="RD101" s="124"/>
      <c r="RE101" s="124"/>
      <c r="RF101" s="124"/>
      <c r="RG101" s="124"/>
      <c r="RH101" s="124"/>
      <c r="RI101" s="124"/>
      <c r="RJ101" s="124"/>
      <c r="RK101" s="124"/>
      <c r="RL101" s="124"/>
      <c r="RM101" s="124"/>
      <c r="RN101" s="124"/>
      <c r="RO101" s="124"/>
      <c r="RP101" s="124"/>
      <c r="RQ101" s="124"/>
      <c r="RR101" s="124"/>
      <c r="RS101" s="124"/>
      <c r="RT101" s="124"/>
      <c r="RU101" s="124"/>
      <c r="RV101" s="124"/>
      <c r="RW101" s="124"/>
      <c r="RX101" s="124"/>
      <c r="RY101" s="124"/>
      <c r="RZ101" s="124"/>
      <c r="SA101" s="124"/>
      <c r="SB101" s="124"/>
      <c r="SC101" s="124"/>
      <c r="SD101" s="124"/>
      <c r="SE101" s="124"/>
      <c r="SF101" s="124"/>
      <c r="SG101" s="124"/>
      <c r="SH101" s="124"/>
      <c r="SI101" s="124"/>
      <c r="SJ101" s="124"/>
      <c r="SK101" s="124"/>
      <c r="SL101" s="124"/>
      <c r="SM101" s="124"/>
      <c r="SN101" s="124"/>
      <c r="SO101" s="124"/>
      <c r="SP101" s="124"/>
      <c r="SQ101" s="124"/>
      <c r="SR101" s="124"/>
      <c r="SS101" s="124"/>
      <c r="ST101" s="124"/>
      <c r="SU101" s="124"/>
      <c r="SV101" s="124"/>
      <c r="SW101" s="124"/>
      <c r="SX101" s="124"/>
      <c r="SY101" s="124"/>
      <c r="SZ101" s="124"/>
      <c r="TA101" s="124"/>
      <c r="TB101" s="124"/>
      <c r="TC101" s="124"/>
      <c r="TD101" s="124"/>
      <c r="TE101" s="124"/>
      <c r="TF101" s="124"/>
      <c r="TG101" s="124"/>
      <c r="TH101" s="124"/>
      <c r="TI101" s="124"/>
      <c r="TJ101" s="124"/>
      <c r="TK101" s="124"/>
      <c r="TL101" s="124"/>
      <c r="TM101" s="124"/>
      <c r="TN101" s="124"/>
      <c r="TO101" s="124"/>
      <c r="TP101" s="124"/>
      <c r="TQ101" s="124"/>
      <c r="TR101" s="124"/>
      <c r="TS101" s="124"/>
      <c r="TT101" s="124"/>
      <c r="TU101" s="124"/>
      <c r="TV101" s="124"/>
      <c r="TW101" s="124"/>
      <c r="TX101" s="124"/>
      <c r="TY101" s="124"/>
      <c r="TZ101" s="124"/>
      <c r="UA101" s="124"/>
      <c r="UB101" s="124"/>
      <c r="UC101" s="124"/>
      <c r="UD101" s="124"/>
      <c r="UE101" s="124"/>
      <c r="UF101" s="124"/>
      <c r="UG101" s="124"/>
      <c r="UH101" s="124"/>
      <c r="UI101" s="124"/>
      <c r="UJ101" s="124"/>
      <c r="UK101" s="124"/>
      <c r="UL101" s="124"/>
      <c r="UM101" s="124"/>
      <c r="UN101" s="124"/>
      <c r="UO101" s="124"/>
      <c r="UP101" s="124"/>
      <c r="UQ101" s="124"/>
      <c r="UR101" s="124"/>
      <c r="US101" s="124"/>
      <c r="UT101" s="124"/>
      <c r="UU101" s="124"/>
      <c r="UV101" s="124"/>
      <c r="UW101" s="124"/>
      <c r="UX101" s="124"/>
      <c r="UY101" s="124"/>
      <c r="UZ101" s="124"/>
      <c r="VA101" s="124"/>
      <c r="VB101" s="124"/>
      <c r="VC101" s="124"/>
      <c r="VD101" s="124"/>
      <c r="VE101" s="124"/>
      <c r="VF101" s="124"/>
      <c r="VG101" s="124"/>
      <c r="VH101" s="124"/>
      <c r="VI101" s="124"/>
      <c r="VJ101" s="124"/>
      <c r="VK101" s="124"/>
      <c r="VL101" s="124"/>
      <c r="VM101" s="124"/>
      <c r="VN101" s="124"/>
      <c r="VO101" s="124"/>
      <c r="VP101" s="124"/>
      <c r="VQ101" s="124"/>
      <c r="VR101" s="124"/>
      <c r="VS101" s="124"/>
      <c r="VT101" s="124"/>
      <c r="VU101" s="124"/>
      <c r="VV101" s="124"/>
      <c r="VW101" s="124"/>
      <c r="VX101" s="124"/>
      <c r="VY101" s="124"/>
      <c r="VZ101" s="124"/>
      <c r="WA101" s="124"/>
      <c r="WB101" s="124"/>
      <c r="WC101" s="124"/>
      <c r="WD101" s="124"/>
      <c r="WE101" s="124"/>
      <c r="WF101" s="124"/>
      <c r="WG101" s="124"/>
      <c r="WH101" s="124"/>
      <c r="WI101" s="124"/>
      <c r="WJ101" s="124"/>
      <c r="WK101" s="124"/>
      <c r="WL101" s="124"/>
      <c r="WM101" s="124"/>
      <c r="WN101" s="124"/>
    </row>
    <row r="102" spans="1:612" s="123" customFormat="1" ht="18" customHeight="1" thickBot="1" x14ac:dyDescent="0.35">
      <c r="A102" s="128"/>
      <c r="B102" s="128"/>
      <c r="C102" s="128"/>
      <c r="D102" s="128"/>
      <c r="E102" s="128"/>
      <c r="F102" s="128"/>
      <c r="G102" s="128"/>
      <c r="H102" s="128"/>
      <c r="I102" s="128"/>
      <c r="J102" s="128"/>
      <c r="K102" s="128"/>
      <c r="L102" s="128"/>
      <c r="M102" s="128"/>
      <c r="N102" s="128"/>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c r="EW102" s="124"/>
      <c r="EX102" s="124"/>
      <c r="EY102" s="124"/>
      <c r="EZ102" s="124"/>
      <c r="FA102" s="124"/>
      <c r="FB102" s="124"/>
      <c r="FC102" s="124"/>
      <c r="FD102" s="124"/>
      <c r="FE102" s="124"/>
      <c r="FF102" s="124"/>
      <c r="FG102" s="124"/>
      <c r="FH102" s="124"/>
      <c r="FI102" s="124"/>
      <c r="FJ102" s="124"/>
      <c r="FK102" s="124"/>
      <c r="FL102" s="124"/>
      <c r="FM102" s="124"/>
      <c r="FN102" s="124"/>
      <c r="FO102" s="124"/>
      <c r="FP102" s="124"/>
      <c r="FQ102" s="124"/>
      <c r="FR102" s="124"/>
      <c r="FS102" s="124"/>
      <c r="FT102" s="124"/>
      <c r="FU102" s="124"/>
      <c r="FV102" s="124"/>
      <c r="FW102" s="124"/>
      <c r="FX102" s="124"/>
      <c r="FY102" s="124"/>
      <c r="FZ102" s="124"/>
      <c r="GA102" s="124"/>
      <c r="GB102" s="124"/>
      <c r="GC102" s="124"/>
      <c r="GD102" s="124"/>
      <c r="GE102" s="124"/>
      <c r="GF102" s="124"/>
      <c r="GG102" s="124"/>
      <c r="GH102" s="124"/>
      <c r="GI102" s="124"/>
      <c r="GJ102" s="124"/>
      <c r="GK102" s="124"/>
      <c r="GL102" s="124"/>
      <c r="GM102" s="124"/>
      <c r="GN102" s="124"/>
      <c r="GO102" s="124"/>
      <c r="GP102" s="124"/>
      <c r="GQ102" s="124"/>
      <c r="GR102" s="124"/>
      <c r="GS102" s="124"/>
      <c r="GT102" s="124"/>
      <c r="GU102" s="124"/>
      <c r="GV102" s="124"/>
      <c r="GW102" s="124"/>
      <c r="GX102" s="124"/>
      <c r="GY102" s="124"/>
      <c r="GZ102" s="124"/>
      <c r="HA102" s="124"/>
      <c r="HB102" s="124"/>
      <c r="HC102" s="124"/>
      <c r="HD102" s="124"/>
      <c r="HE102" s="124"/>
      <c r="HF102" s="124"/>
      <c r="HG102" s="124"/>
      <c r="HH102" s="124"/>
      <c r="HI102" s="124"/>
      <c r="HJ102" s="124"/>
      <c r="HK102" s="124"/>
      <c r="HL102" s="124"/>
      <c r="HM102" s="124"/>
      <c r="HN102" s="124"/>
      <c r="HO102" s="124"/>
      <c r="HP102" s="124"/>
      <c r="HQ102" s="124"/>
      <c r="HR102" s="124"/>
      <c r="HS102" s="124"/>
      <c r="HT102" s="124"/>
      <c r="HU102" s="124"/>
      <c r="HV102" s="124"/>
      <c r="HW102" s="124"/>
      <c r="HX102" s="124"/>
      <c r="HY102" s="124"/>
      <c r="HZ102" s="124"/>
      <c r="IA102" s="124"/>
      <c r="IB102" s="124"/>
      <c r="IC102" s="124"/>
      <c r="ID102" s="124"/>
      <c r="IE102" s="124"/>
      <c r="IF102" s="124"/>
      <c r="IG102" s="124"/>
      <c r="IH102" s="124"/>
      <c r="II102" s="124"/>
      <c r="IJ102" s="124"/>
      <c r="IK102" s="124"/>
      <c r="IL102" s="124"/>
      <c r="IM102" s="124"/>
      <c r="IN102" s="124"/>
      <c r="IO102" s="124"/>
      <c r="IP102" s="124"/>
      <c r="IQ102" s="124"/>
      <c r="IR102" s="124"/>
      <c r="IS102" s="124"/>
      <c r="IT102" s="124"/>
      <c r="IU102" s="124"/>
      <c r="IV102" s="124"/>
      <c r="IW102" s="124"/>
      <c r="IX102" s="124"/>
      <c r="IY102" s="124"/>
      <c r="IZ102" s="124"/>
      <c r="JA102" s="124"/>
      <c r="JB102" s="124"/>
      <c r="JC102" s="124"/>
      <c r="JD102" s="124"/>
      <c r="JE102" s="124"/>
      <c r="JF102" s="124"/>
      <c r="JG102" s="124"/>
      <c r="JH102" s="124"/>
      <c r="JI102" s="124"/>
      <c r="JJ102" s="124"/>
      <c r="JK102" s="124"/>
      <c r="JL102" s="124"/>
      <c r="JM102" s="124"/>
      <c r="JN102" s="124"/>
      <c r="JO102" s="124"/>
      <c r="JP102" s="124"/>
      <c r="JQ102" s="124"/>
      <c r="JR102" s="124"/>
      <c r="JS102" s="124"/>
      <c r="JT102" s="124"/>
      <c r="JU102" s="124"/>
      <c r="JV102" s="124"/>
      <c r="JW102" s="124"/>
      <c r="JX102" s="124"/>
      <c r="JY102" s="124"/>
      <c r="JZ102" s="124"/>
      <c r="KA102" s="124"/>
      <c r="KB102" s="124"/>
      <c r="KC102" s="124"/>
      <c r="KD102" s="124"/>
      <c r="KE102" s="124"/>
      <c r="KF102" s="124"/>
      <c r="KG102" s="124"/>
      <c r="KH102" s="124"/>
      <c r="KI102" s="124"/>
      <c r="KJ102" s="124"/>
      <c r="KK102" s="124"/>
      <c r="KL102" s="124"/>
      <c r="KM102" s="124"/>
      <c r="KN102" s="124"/>
      <c r="KO102" s="124"/>
      <c r="KP102" s="124"/>
      <c r="KQ102" s="124"/>
      <c r="KR102" s="124"/>
      <c r="KS102" s="124"/>
      <c r="KT102" s="124"/>
      <c r="KU102" s="124"/>
      <c r="KV102" s="124"/>
      <c r="KW102" s="124"/>
      <c r="KX102" s="124"/>
      <c r="KY102" s="124"/>
      <c r="KZ102" s="124"/>
      <c r="LA102" s="124"/>
      <c r="LB102" s="124"/>
      <c r="LC102" s="124"/>
      <c r="LD102" s="124"/>
      <c r="LE102" s="124"/>
      <c r="LF102" s="124"/>
      <c r="LG102" s="124"/>
      <c r="LH102" s="124"/>
      <c r="LI102" s="124"/>
      <c r="LJ102" s="124"/>
      <c r="LK102" s="124"/>
      <c r="LL102" s="124"/>
      <c r="LM102" s="124"/>
      <c r="LN102" s="124"/>
      <c r="LO102" s="124"/>
      <c r="LP102" s="124"/>
      <c r="LQ102" s="124"/>
      <c r="LR102" s="124"/>
      <c r="LS102" s="124"/>
      <c r="LT102" s="124"/>
      <c r="LU102" s="124"/>
      <c r="LV102" s="124"/>
      <c r="LW102" s="124"/>
      <c r="LX102" s="124"/>
      <c r="LY102" s="124"/>
      <c r="LZ102" s="124"/>
      <c r="MA102" s="124"/>
      <c r="MB102" s="124"/>
      <c r="MC102" s="124"/>
      <c r="MD102" s="124"/>
      <c r="ME102" s="124"/>
      <c r="MF102" s="124"/>
      <c r="MG102" s="124"/>
      <c r="MH102" s="124"/>
      <c r="MI102" s="124"/>
      <c r="MJ102" s="124"/>
      <c r="MK102" s="124"/>
      <c r="ML102" s="124"/>
      <c r="MM102" s="124"/>
      <c r="MN102" s="124"/>
      <c r="MO102" s="124"/>
      <c r="MP102" s="124"/>
      <c r="MQ102" s="124"/>
      <c r="MR102" s="124"/>
      <c r="MS102" s="124"/>
      <c r="MT102" s="124"/>
      <c r="MU102" s="124"/>
      <c r="MV102" s="124"/>
      <c r="MW102" s="124"/>
      <c r="MX102" s="124"/>
      <c r="MY102" s="124"/>
      <c r="MZ102" s="124"/>
      <c r="NA102" s="124"/>
      <c r="NB102" s="124"/>
      <c r="NC102" s="124"/>
      <c r="ND102" s="124"/>
      <c r="NE102" s="124"/>
      <c r="NF102" s="124"/>
      <c r="NG102" s="124"/>
      <c r="NH102" s="124"/>
      <c r="NI102" s="124"/>
      <c r="NJ102" s="124"/>
      <c r="NK102" s="124"/>
      <c r="NL102" s="124"/>
      <c r="NM102" s="124"/>
      <c r="NN102" s="124"/>
      <c r="NO102" s="124"/>
      <c r="NP102" s="124"/>
      <c r="NQ102" s="124"/>
      <c r="NR102" s="124"/>
      <c r="NS102" s="124"/>
      <c r="NT102" s="124"/>
      <c r="NU102" s="124"/>
      <c r="NV102" s="124"/>
      <c r="NW102" s="124"/>
      <c r="NX102" s="124"/>
      <c r="NY102" s="124"/>
      <c r="NZ102" s="124"/>
      <c r="OA102" s="124"/>
      <c r="OB102" s="124"/>
      <c r="OC102" s="124"/>
      <c r="OD102" s="124"/>
      <c r="OE102" s="124"/>
      <c r="OF102" s="124"/>
      <c r="OG102" s="124"/>
      <c r="OH102" s="124"/>
      <c r="OI102" s="124"/>
      <c r="OJ102" s="124"/>
      <c r="OK102" s="124"/>
      <c r="OL102" s="124"/>
      <c r="OM102" s="124"/>
      <c r="ON102" s="124"/>
      <c r="OO102" s="124"/>
      <c r="OP102" s="124"/>
      <c r="OQ102" s="124"/>
      <c r="OR102" s="124"/>
      <c r="OS102" s="124"/>
      <c r="OT102" s="124"/>
      <c r="OU102" s="124"/>
      <c r="OV102" s="124"/>
      <c r="OW102" s="124"/>
      <c r="OX102" s="124"/>
      <c r="OY102" s="124"/>
      <c r="OZ102" s="124"/>
      <c r="PA102" s="124"/>
      <c r="PB102" s="124"/>
      <c r="PC102" s="124"/>
      <c r="PD102" s="124"/>
      <c r="PE102" s="124"/>
      <c r="PF102" s="124"/>
      <c r="PG102" s="124"/>
      <c r="PH102" s="124"/>
      <c r="PI102" s="124"/>
      <c r="PJ102" s="124"/>
      <c r="PK102" s="124"/>
      <c r="PL102" s="124"/>
      <c r="PM102" s="124"/>
      <c r="PN102" s="124"/>
      <c r="PO102" s="124"/>
      <c r="PP102" s="124"/>
      <c r="PQ102" s="124"/>
      <c r="PR102" s="124"/>
      <c r="PS102" s="124"/>
      <c r="PT102" s="124"/>
      <c r="PU102" s="124"/>
      <c r="PV102" s="124"/>
      <c r="PW102" s="124"/>
      <c r="PX102" s="124"/>
      <c r="PY102" s="124"/>
      <c r="PZ102" s="124"/>
      <c r="QA102" s="124"/>
      <c r="QB102" s="124"/>
      <c r="QC102" s="124"/>
      <c r="QD102" s="124"/>
      <c r="QE102" s="124"/>
      <c r="QF102" s="124"/>
      <c r="QG102" s="124"/>
      <c r="QH102" s="124"/>
      <c r="QI102" s="124"/>
      <c r="QJ102" s="124"/>
      <c r="QK102" s="124"/>
      <c r="QL102" s="124"/>
      <c r="QM102" s="124"/>
      <c r="QN102" s="124"/>
      <c r="QO102" s="124"/>
      <c r="QP102" s="124"/>
      <c r="QQ102" s="124"/>
      <c r="QR102" s="124"/>
      <c r="QS102" s="124"/>
      <c r="QT102" s="124"/>
      <c r="QU102" s="124"/>
      <c r="QV102" s="124"/>
      <c r="QW102" s="124"/>
      <c r="QX102" s="124"/>
      <c r="QY102" s="124"/>
      <c r="QZ102" s="124"/>
      <c r="RA102" s="124"/>
      <c r="RB102" s="124"/>
      <c r="RC102" s="124"/>
      <c r="RD102" s="124"/>
      <c r="RE102" s="124"/>
      <c r="RF102" s="124"/>
      <c r="RG102" s="124"/>
      <c r="RH102" s="124"/>
      <c r="RI102" s="124"/>
      <c r="RJ102" s="124"/>
      <c r="RK102" s="124"/>
      <c r="RL102" s="124"/>
      <c r="RM102" s="124"/>
      <c r="RN102" s="124"/>
      <c r="RO102" s="124"/>
      <c r="RP102" s="124"/>
      <c r="RQ102" s="124"/>
      <c r="RR102" s="124"/>
      <c r="RS102" s="124"/>
      <c r="RT102" s="124"/>
      <c r="RU102" s="124"/>
      <c r="RV102" s="124"/>
      <c r="RW102" s="124"/>
      <c r="RX102" s="124"/>
      <c r="RY102" s="124"/>
      <c r="RZ102" s="124"/>
      <c r="SA102" s="124"/>
      <c r="SB102" s="124"/>
      <c r="SC102" s="124"/>
      <c r="SD102" s="124"/>
      <c r="SE102" s="124"/>
      <c r="SF102" s="124"/>
      <c r="SG102" s="124"/>
      <c r="SH102" s="124"/>
      <c r="SI102" s="124"/>
      <c r="SJ102" s="124"/>
      <c r="SK102" s="124"/>
      <c r="SL102" s="124"/>
      <c r="SM102" s="124"/>
      <c r="SN102" s="124"/>
      <c r="SO102" s="124"/>
      <c r="SP102" s="124"/>
      <c r="SQ102" s="124"/>
      <c r="SR102" s="124"/>
      <c r="SS102" s="124"/>
      <c r="ST102" s="124"/>
      <c r="SU102" s="124"/>
      <c r="SV102" s="124"/>
      <c r="SW102" s="124"/>
      <c r="SX102" s="124"/>
      <c r="SY102" s="124"/>
      <c r="SZ102" s="124"/>
      <c r="TA102" s="124"/>
      <c r="TB102" s="124"/>
      <c r="TC102" s="124"/>
      <c r="TD102" s="124"/>
      <c r="TE102" s="124"/>
      <c r="TF102" s="124"/>
      <c r="TG102" s="124"/>
      <c r="TH102" s="124"/>
      <c r="TI102" s="124"/>
      <c r="TJ102" s="124"/>
      <c r="TK102" s="124"/>
      <c r="TL102" s="124"/>
      <c r="TM102" s="124"/>
      <c r="TN102" s="124"/>
      <c r="TO102" s="124"/>
      <c r="TP102" s="124"/>
      <c r="TQ102" s="124"/>
      <c r="TR102" s="124"/>
      <c r="TS102" s="124"/>
      <c r="TT102" s="124"/>
      <c r="TU102" s="124"/>
      <c r="TV102" s="124"/>
      <c r="TW102" s="124"/>
      <c r="TX102" s="124"/>
      <c r="TY102" s="124"/>
      <c r="TZ102" s="124"/>
      <c r="UA102" s="124"/>
      <c r="UB102" s="124"/>
      <c r="UC102" s="124"/>
      <c r="UD102" s="124"/>
      <c r="UE102" s="124"/>
      <c r="UF102" s="124"/>
      <c r="UG102" s="124"/>
      <c r="UH102" s="124"/>
      <c r="UI102" s="124"/>
      <c r="UJ102" s="124"/>
      <c r="UK102" s="124"/>
      <c r="UL102" s="124"/>
      <c r="UM102" s="124"/>
      <c r="UN102" s="124"/>
      <c r="UO102" s="124"/>
      <c r="UP102" s="124"/>
      <c r="UQ102" s="124"/>
      <c r="UR102" s="124"/>
      <c r="US102" s="124"/>
      <c r="UT102" s="124"/>
      <c r="UU102" s="124"/>
      <c r="UV102" s="124"/>
      <c r="UW102" s="124"/>
      <c r="UX102" s="124"/>
      <c r="UY102" s="124"/>
      <c r="UZ102" s="124"/>
      <c r="VA102" s="124"/>
      <c r="VB102" s="124"/>
      <c r="VC102" s="124"/>
      <c r="VD102" s="124"/>
      <c r="VE102" s="124"/>
      <c r="VF102" s="124"/>
      <c r="VG102" s="124"/>
      <c r="VH102" s="124"/>
      <c r="VI102" s="124"/>
      <c r="VJ102" s="124"/>
      <c r="VK102" s="124"/>
      <c r="VL102" s="124"/>
      <c r="VM102" s="124"/>
      <c r="VN102" s="124"/>
      <c r="VO102" s="124"/>
      <c r="VP102" s="124"/>
      <c r="VQ102" s="124"/>
      <c r="VR102" s="124"/>
      <c r="VS102" s="124"/>
      <c r="VT102" s="124"/>
      <c r="VU102" s="124"/>
      <c r="VV102" s="124"/>
      <c r="VW102" s="124"/>
      <c r="VX102" s="124"/>
      <c r="VY102" s="124"/>
      <c r="VZ102" s="124"/>
      <c r="WA102" s="124"/>
      <c r="WB102" s="124"/>
      <c r="WC102" s="124"/>
      <c r="WD102" s="124"/>
      <c r="WE102" s="124"/>
      <c r="WF102" s="124"/>
      <c r="WG102" s="124"/>
      <c r="WH102" s="124"/>
      <c r="WI102" s="124"/>
      <c r="WJ102" s="124"/>
      <c r="WK102" s="124"/>
      <c r="WL102" s="124"/>
      <c r="WM102" s="124"/>
      <c r="WN102" s="124"/>
    </row>
    <row r="103" spans="1:612" s="12" customFormat="1" ht="24" customHeight="1" x14ac:dyDescent="0.4">
      <c r="A103" s="126"/>
      <c r="B103" s="11" t="e">
        <f t="shared" ref="B103:I103" si="25">B94</f>
        <v>#VALUE!</v>
      </c>
      <c r="C103" s="11" t="e">
        <f t="shared" si="25"/>
        <v>#VALUE!</v>
      </c>
      <c r="D103" s="11" t="e">
        <f t="shared" si="25"/>
        <v>#VALUE!</v>
      </c>
      <c r="E103" s="11" t="e">
        <f t="shared" si="25"/>
        <v>#VALUE!</v>
      </c>
      <c r="F103" s="11" t="e">
        <f t="shared" si="25"/>
        <v>#VALUE!</v>
      </c>
      <c r="G103" s="11" t="e">
        <f t="shared" si="25"/>
        <v>#VALUE!</v>
      </c>
      <c r="H103" s="11" t="e">
        <f t="shared" si="25"/>
        <v>#VALUE!</v>
      </c>
      <c r="I103" s="11" t="e">
        <f t="shared" si="25"/>
        <v>#VALUE!</v>
      </c>
      <c r="J103" s="131" t="s">
        <v>0</v>
      </c>
      <c r="K103" s="131" t="s">
        <v>1</v>
      </c>
      <c r="L103" s="131" t="s">
        <v>2</v>
      </c>
      <c r="M103" s="131" t="s">
        <v>3</v>
      </c>
      <c r="N103" s="131" t="s">
        <v>0</v>
      </c>
    </row>
    <row r="104" spans="1:612" s="15" customFormat="1" ht="24" customHeight="1" thickBot="1" x14ac:dyDescent="0.4">
      <c r="A104" s="171"/>
      <c r="B104" s="14" t="e">
        <f>#REF!</f>
        <v>#REF!</v>
      </c>
      <c r="C104" s="14" t="e">
        <f>#REF!</f>
        <v>#REF!</v>
      </c>
      <c r="D104" s="14" t="e">
        <f>#REF!</f>
        <v>#REF!</v>
      </c>
      <c r="E104" s="14" t="e">
        <f>#REF!</f>
        <v>#REF!</v>
      </c>
      <c r="F104" s="14" t="e">
        <f>#REF!</f>
        <v>#REF!</v>
      </c>
      <c r="G104" s="14" t="e">
        <f>#REF!</f>
        <v>#REF!</v>
      </c>
      <c r="H104" s="14" t="e">
        <f>#REF!</f>
        <v>#REF!</v>
      </c>
      <c r="I104" s="14" t="e">
        <f>#REF!</f>
        <v>#REF!</v>
      </c>
      <c r="J104" s="132">
        <v>2020</v>
      </c>
      <c r="K104" s="132">
        <v>2020</v>
      </c>
      <c r="L104" s="132">
        <v>2020</v>
      </c>
      <c r="M104" s="132">
        <v>2020</v>
      </c>
      <c r="N104" s="132">
        <v>2021</v>
      </c>
    </row>
    <row r="105" spans="1:612" s="55" customFormat="1" ht="24" customHeight="1" x14ac:dyDescent="0.35">
      <c r="A105" s="177" t="s">
        <v>86</v>
      </c>
      <c r="B105" s="70"/>
      <c r="C105" s="70"/>
      <c r="D105" s="70"/>
      <c r="E105" s="70"/>
      <c r="F105" s="70"/>
      <c r="G105" s="70"/>
      <c r="H105" s="70"/>
      <c r="I105" s="70"/>
      <c r="J105" s="162"/>
      <c r="K105" s="162"/>
      <c r="L105" s="162"/>
      <c r="M105" s="162"/>
      <c r="N105" s="162"/>
    </row>
    <row r="106" spans="1:612" s="27" customFormat="1" ht="24" customHeight="1" x14ac:dyDescent="0.35">
      <c r="A106" s="194" t="s">
        <v>155</v>
      </c>
      <c r="B106" s="39">
        <f>B131*0.66</f>
        <v>335.28000000000003</v>
      </c>
      <c r="C106" s="39">
        <v>19</v>
      </c>
      <c r="D106" s="39">
        <v>27</v>
      </c>
      <c r="E106" s="39">
        <v>24</v>
      </c>
      <c r="F106" s="74">
        <v>336</v>
      </c>
      <c r="G106" s="39">
        <v>0</v>
      </c>
      <c r="H106" s="39">
        <v>0</v>
      </c>
      <c r="I106" s="74">
        <v>120</v>
      </c>
      <c r="J106" s="135">
        <v>90</v>
      </c>
      <c r="K106" s="135">
        <v>36</v>
      </c>
      <c r="L106" s="145">
        <v>0</v>
      </c>
      <c r="M106" s="135">
        <v>-135</v>
      </c>
      <c r="N106" s="145">
        <v>0</v>
      </c>
    </row>
    <row r="107" spans="1:612" s="27" customFormat="1" ht="24" customHeight="1" x14ac:dyDescent="0.35">
      <c r="A107" s="194" t="s">
        <v>134</v>
      </c>
      <c r="B107" s="39" t="e">
        <f>#REF!*0.66</f>
        <v>#REF!</v>
      </c>
      <c r="C107" s="39">
        <v>323</v>
      </c>
      <c r="D107" s="39">
        <v>126</v>
      </c>
      <c r="E107" s="39">
        <v>100</v>
      </c>
      <c r="F107" s="39">
        <v>1794</v>
      </c>
      <c r="G107" s="39">
        <v>0</v>
      </c>
      <c r="H107" s="39">
        <v>793</v>
      </c>
      <c r="I107" s="39">
        <v>0</v>
      </c>
      <c r="J107" s="145">
        <v>228</v>
      </c>
      <c r="K107" s="145">
        <v>217</v>
      </c>
      <c r="L107" s="145">
        <v>0</v>
      </c>
      <c r="M107" s="145">
        <v>0</v>
      </c>
      <c r="N107" s="145">
        <v>1244</v>
      </c>
    </row>
    <row r="108" spans="1:612" s="27" customFormat="1" ht="24" customHeight="1" x14ac:dyDescent="0.35">
      <c r="A108" s="182" t="s">
        <v>135</v>
      </c>
      <c r="B108" s="39"/>
      <c r="C108" s="39"/>
      <c r="D108" s="39"/>
      <c r="E108" s="39"/>
      <c r="F108" s="39"/>
      <c r="G108" s="39"/>
      <c r="H108" s="39"/>
      <c r="I108" s="39"/>
      <c r="J108" s="145">
        <v>0</v>
      </c>
      <c r="K108" s="145">
        <v>56</v>
      </c>
      <c r="L108" s="145">
        <v>84</v>
      </c>
      <c r="M108" s="145">
        <v>84</v>
      </c>
      <c r="N108" s="145">
        <v>0</v>
      </c>
    </row>
    <row r="109" spans="1:612" s="59" customFormat="1" ht="24" customHeight="1" x14ac:dyDescent="0.35">
      <c r="A109" s="202" t="s">
        <v>118</v>
      </c>
      <c r="B109" s="39" t="e">
        <f>([1]!HsGetValue("DWShared2_Consol_Consol","All Periods#"&amp;#REF!&amp;";All Types#"&amp;#REF!&amp;";All Fiscal Years#"&amp;#REF!&amp;";All Scenarios#"&amp;#REF!&amp;";All Source Docs#"&amp;#REF!&amp;";All Locations#"&amp;#REF!&amp;";All Measures#"&amp;#REF!&amp;"")/1000)-1</f>
        <v>#VALUE!</v>
      </c>
      <c r="C109" s="39" t="e">
        <f>([1]!HsGetValue("DWShared2_Consol_Consol","All Periods#"&amp;#REF!&amp;";All Types#"&amp;#REF!&amp;";All Fiscal Years#"&amp;#REF!&amp;";All Scenarios#"&amp;#REF!&amp;";All Source Docs#"&amp;#REF!&amp;";All Locations#"&amp;#REF!&amp;";All Measures#"&amp;#REF!&amp;"")/1000)</f>
        <v>#VALUE!</v>
      </c>
      <c r="D109" s="39" t="e">
        <f>([1]!HsGetValue("DWShared2_Consol_Consol","All Periods#"&amp;#REF!&amp;";All Types#"&amp;#REF!&amp;";All Fiscal Years#"&amp;#REF!&amp;";All Scenarios#"&amp;#REF!&amp;";All Source Docs#"&amp;#REF!&amp;";All Locations#"&amp;#REF!&amp;";All Measures#"&amp;#REF!&amp;"")/1000)</f>
        <v>#VALUE!</v>
      </c>
      <c r="E109" s="39" t="e">
        <f>([1]!HsGetValue("DWShared2_Consol_Consol","All Periods#"&amp;#REF!&amp;";All Types#"&amp;#REF!&amp;";All Fiscal Years#"&amp;#REF!&amp;";All Scenarios#"&amp;#REF!&amp;";All Source Docs#"&amp;#REF!&amp;";All Locations#"&amp;#REF!&amp;";All Measures#"&amp;#REF!&amp;"")/1000)-1</f>
        <v>#VALUE!</v>
      </c>
      <c r="F109" s="39" t="e">
        <f>([1]!HsGetValue("DWShared2_Consol_Consol","All Periods#"&amp;#REF!&amp;";All Types#"&amp;#REF!&amp;";All Fiscal Years#"&amp;#REF!&amp;";All Scenarios#"&amp;#REF!&amp;";All Source Docs#"&amp;#REF!&amp;";All Locations#"&amp;#REF!&amp;";All Measures#"&amp;#REF!&amp;"")/1000)+1</f>
        <v>#VALUE!</v>
      </c>
      <c r="G109" s="39" t="e">
        <f>([1]!HsGetValue("DWShared2_Consol_Consol","All Periods#"&amp;#REF!&amp;";All Types#"&amp;#REF!&amp;";All Fiscal Years#"&amp;#REF!&amp;";All Scenarios#"&amp;#REF!&amp;";All Source Docs#"&amp;#REF!&amp;";All Locations#"&amp;#REF!&amp;";All Measures#"&amp;#REF!&amp;"")/1000)+1</f>
        <v>#VALUE!</v>
      </c>
      <c r="H109" s="39" t="e">
        <f>([1]!HsGetValue("DWShared2_Consol_Consol","All Periods#"&amp;#REF!&amp;";All Types#"&amp;#REF!&amp;";All Fiscal Years#"&amp;#REF!&amp;";All Scenarios#"&amp;#REF!&amp;";All Source Docs#"&amp;#REF!&amp;";All Locations#"&amp;#REF!&amp;";All Measures#"&amp;#REF!&amp;"")/1000)+1</f>
        <v>#VALUE!</v>
      </c>
      <c r="I109" s="39" t="e">
        <f>([1]!HsGetValue("DWShared2_Consol_Consol","All Periods#"&amp;#REF!&amp;";All Types#"&amp;#REF!&amp;";All Fiscal Years#"&amp;#REF!&amp;";All Scenarios#"&amp;#REF!&amp;";All Source Docs#"&amp;#REF!&amp;";All Locations#"&amp;#REF!&amp;";All Measures#"&amp;#REF!&amp;"")/1000)</f>
        <v>#VALUE!</v>
      </c>
      <c r="J109" s="145">
        <v>65</v>
      </c>
      <c r="K109" s="145">
        <v>66</v>
      </c>
      <c r="L109" s="145">
        <v>69</v>
      </c>
      <c r="M109" s="145">
        <v>16</v>
      </c>
      <c r="N109" s="145">
        <v>20</v>
      </c>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c r="IU109" s="27"/>
      <c r="IV109" s="27"/>
      <c r="IW109" s="27"/>
      <c r="IX109" s="27"/>
      <c r="IY109" s="27"/>
      <c r="IZ109" s="27"/>
      <c r="JA109" s="27"/>
      <c r="JB109" s="27"/>
      <c r="JC109" s="27"/>
      <c r="JD109" s="27"/>
      <c r="JE109" s="27"/>
      <c r="JF109" s="27"/>
      <c r="JG109" s="27"/>
      <c r="JH109" s="27"/>
      <c r="JI109" s="27"/>
      <c r="JJ109" s="27"/>
      <c r="JK109" s="27"/>
      <c r="JL109" s="27"/>
      <c r="JM109" s="27"/>
      <c r="JN109" s="27"/>
      <c r="JO109" s="27"/>
      <c r="JP109" s="27"/>
      <c r="JQ109" s="27"/>
      <c r="JR109" s="27"/>
      <c r="JS109" s="27"/>
      <c r="JT109" s="27"/>
      <c r="JU109" s="27"/>
      <c r="JV109" s="27"/>
      <c r="JW109" s="27"/>
      <c r="JX109" s="27"/>
      <c r="JY109" s="27"/>
      <c r="JZ109" s="27"/>
      <c r="KA109" s="27"/>
      <c r="KB109" s="27"/>
      <c r="KC109" s="27"/>
      <c r="KD109" s="27"/>
      <c r="KE109" s="27"/>
      <c r="KF109" s="27"/>
      <c r="KG109" s="27"/>
      <c r="KH109" s="27"/>
      <c r="KI109" s="27"/>
      <c r="KJ109" s="27"/>
      <c r="KK109" s="27"/>
      <c r="KL109" s="27"/>
      <c r="KM109" s="27"/>
      <c r="KN109" s="27"/>
      <c r="KO109" s="27"/>
      <c r="KP109" s="27"/>
      <c r="KQ109" s="27"/>
      <c r="KR109" s="27"/>
      <c r="KS109" s="27"/>
      <c r="KT109" s="27"/>
      <c r="KU109" s="27"/>
      <c r="KV109" s="27"/>
      <c r="KW109" s="27"/>
      <c r="KX109" s="27"/>
      <c r="KY109" s="27"/>
      <c r="KZ109" s="27"/>
      <c r="LA109" s="27"/>
      <c r="LB109" s="27"/>
      <c r="LC109" s="27"/>
      <c r="LD109" s="27"/>
      <c r="LE109" s="27"/>
      <c r="LF109" s="27"/>
      <c r="LG109" s="27"/>
      <c r="LH109" s="27"/>
      <c r="LI109" s="27"/>
      <c r="LJ109" s="27"/>
      <c r="LK109" s="27"/>
      <c r="LL109" s="27"/>
      <c r="LM109" s="27"/>
      <c r="LN109" s="27"/>
      <c r="LO109" s="27"/>
      <c r="LP109" s="27"/>
      <c r="LQ109" s="27"/>
      <c r="LR109" s="27"/>
      <c r="LS109" s="27"/>
      <c r="LT109" s="27"/>
      <c r="LU109" s="27"/>
      <c r="LV109" s="27"/>
      <c r="LW109" s="27"/>
      <c r="LX109" s="27"/>
      <c r="LY109" s="27"/>
      <c r="LZ109" s="27"/>
      <c r="MA109" s="27"/>
      <c r="MB109" s="27"/>
      <c r="MC109" s="27"/>
      <c r="MD109" s="27"/>
      <c r="ME109" s="27"/>
      <c r="MF109" s="27"/>
      <c r="MG109" s="27"/>
      <c r="MH109" s="27"/>
      <c r="MI109" s="27"/>
      <c r="MJ109" s="27"/>
      <c r="MK109" s="27"/>
      <c r="ML109" s="27"/>
      <c r="MM109" s="27"/>
      <c r="MN109" s="27"/>
      <c r="MO109" s="27"/>
      <c r="MP109" s="27"/>
      <c r="MQ109" s="27"/>
      <c r="MR109" s="27"/>
      <c r="MS109" s="27"/>
      <c r="MT109" s="27"/>
      <c r="MU109" s="27"/>
      <c r="MV109" s="27"/>
      <c r="MW109" s="27"/>
      <c r="MX109" s="27"/>
      <c r="MY109" s="27"/>
      <c r="MZ109" s="27"/>
      <c r="NA109" s="27"/>
      <c r="NB109" s="27"/>
      <c r="NC109" s="27"/>
      <c r="ND109" s="27"/>
      <c r="NE109" s="27"/>
      <c r="NF109" s="27"/>
      <c r="NG109" s="27"/>
      <c r="NH109" s="27"/>
      <c r="NI109" s="27"/>
      <c r="NJ109" s="27"/>
      <c r="NK109" s="27"/>
      <c r="NL109" s="27"/>
      <c r="NM109" s="27"/>
      <c r="NN109" s="27"/>
      <c r="NO109" s="27"/>
      <c r="NP109" s="27"/>
      <c r="NQ109" s="27"/>
      <c r="NR109" s="27"/>
      <c r="NS109" s="27"/>
      <c r="NT109" s="27"/>
      <c r="NU109" s="27"/>
      <c r="NV109" s="27"/>
      <c r="NW109" s="27"/>
      <c r="NX109" s="27"/>
      <c r="NY109" s="27"/>
      <c r="NZ109" s="27"/>
      <c r="OA109" s="27"/>
      <c r="OB109" s="27"/>
      <c r="OC109" s="27"/>
      <c r="OD109" s="27"/>
      <c r="OE109" s="27"/>
      <c r="OF109" s="27"/>
      <c r="OG109" s="27"/>
      <c r="OH109" s="27"/>
      <c r="OI109" s="27"/>
      <c r="OJ109" s="27"/>
      <c r="OK109" s="27"/>
      <c r="OL109" s="27"/>
      <c r="OM109" s="27"/>
      <c r="ON109" s="27"/>
      <c r="OO109" s="27"/>
      <c r="OP109" s="27"/>
      <c r="OQ109" s="27"/>
      <c r="OR109" s="27"/>
      <c r="OS109" s="27"/>
      <c r="OT109" s="27"/>
      <c r="OU109" s="27"/>
      <c r="OV109" s="27"/>
      <c r="OW109" s="27"/>
      <c r="OX109" s="27"/>
      <c r="OY109" s="27"/>
      <c r="OZ109" s="27"/>
      <c r="PA109" s="27"/>
      <c r="PB109" s="27"/>
      <c r="PC109" s="27"/>
      <c r="PD109" s="27"/>
      <c r="PE109" s="27"/>
      <c r="PF109" s="27"/>
      <c r="PG109" s="27"/>
      <c r="PH109" s="27"/>
      <c r="PI109" s="27"/>
      <c r="PJ109" s="27"/>
      <c r="PK109" s="27"/>
      <c r="PL109" s="27"/>
      <c r="PM109" s="27"/>
      <c r="PN109" s="27"/>
      <c r="PO109" s="27"/>
      <c r="PP109" s="27"/>
      <c r="PQ109" s="27"/>
      <c r="PR109" s="27"/>
      <c r="PS109" s="27"/>
      <c r="PT109" s="27"/>
      <c r="PU109" s="27"/>
      <c r="PV109" s="27"/>
      <c r="PW109" s="27"/>
      <c r="PX109" s="27"/>
      <c r="PY109" s="27"/>
      <c r="PZ109" s="27"/>
      <c r="QA109" s="27"/>
      <c r="QB109" s="27"/>
      <c r="QC109" s="27"/>
      <c r="QD109" s="27"/>
      <c r="QE109" s="27"/>
      <c r="QF109" s="27"/>
      <c r="QG109" s="27"/>
      <c r="QH109" s="27"/>
      <c r="QI109" s="27"/>
      <c r="QJ109" s="27"/>
      <c r="QK109" s="27"/>
      <c r="QL109" s="27"/>
      <c r="QM109" s="27"/>
      <c r="QN109" s="27"/>
      <c r="QO109" s="27"/>
      <c r="QP109" s="27"/>
      <c r="QQ109" s="27"/>
      <c r="QR109" s="27"/>
      <c r="QS109" s="27"/>
      <c r="QT109" s="27"/>
      <c r="QU109" s="27"/>
      <c r="QV109" s="27"/>
      <c r="QW109" s="27"/>
      <c r="QX109" s="27"/>
      <c r="QY109" s="27"/>
      <c r="QZ109" s="27"/>
      <c r="RA109" s="27"/>
      <c r="RB109" s="27"/>
      <c r="RC109" s="27"/>
      <c r="RD109" s="27"/>
      <c r="RE109" s="27"/>
      <c r="RF109" s="27"/>
      <c r="RG109" s="27"/>
      <c r="RH109" s="27"/>
      <c r="RI109" s="27"/>
      <c r="RJ109" s="27"/>
      <c r="RK109" s="27"/>
      <c r="RL109" s="27"/>
      <c r="RM109" s="27"/>
      <c r="RN109" s="27"/>
      <c r="RO109" s="27"/>
      <c r="RP109" s="27"/>
      <c r="RQ109" s="27"/>
      <c r="RR109" s="27"/>
      <c r="RS109" s="27"/>
      <c r="RT109" s="27"/>
      <c r="RU109" s="27"/>
      <c r="RV109" s="27"/>
      <c r="RW109" s="27"/>
      <c r="RX109" s="27"/>
      <c r="RY109" s="27"/>
      <c r="RZ109" s="27"/>
      <c r="SA109" s="27"/>
      <c r="SB109" s="27"/>
      <c r="SC109" s="27"/>
      <c r="SD109" s="27"/>
      <c r="SE109" s="27"/>
      <c r="SF109" s="27"/>
      <c r="SG109" s="27"/>
      <c r="SH109" s="27"/>
      <c r="SI109" s="27"/>
      <c r="SJ109" s="27"/>
      <c r="SK109" s="27"/>
      <c r="SL109" s="27"/>
      <c r="SM109" s="27"/>
      <c r="SN109" s="27"/>
      <c r="SO109" s="27"/>
      <c r="SP109" s="27"/>
      <c r="SQ109" s="27"/>
      <c r="SR109" s="27"/>
      <c r="SS109" s="27"/>
      <c r="ST109" s="27"/>
      <c r="SU109" s="27"/>
      <c r="SV109" s="27"/>
      <c r="SW109" s="27"/>
      <c r="SX109" s="27"/>
      <c r="SY109" s="27"/>
      <c r="SZ109" s="27"/>
      <c r="TA109" s="27"/>
      <c r="TB109" s="27"/>
      <c r="TC109" s="27"/>
      <c r="TD109" s="27"/>
      <c r="TE109" s="27"/>
      <c r="TF109" s="27"/>
      <c r="TG109" s="27"/>
      <c r="TH109" s="27"/>
      <c r="TI109" s="27"/>
      <c r="TJ109" s="27"/>
      <c r="TK109" s="27"/>
      <c r="TL109" s="27"/>
      <c r="TM109" s="27"/>
      <c r="TN109" s="27"/>
      <c r="TO109" s="27"/>
      <c r="TP109" s="27"/>
      <c r="TQ109" s="27"/>
      <c r="TR109" s="27"/>
      <c r="TS109" s="27"/>
      <c r="TT109" s="27"/>
      <c r="TU109" s="27"/>
      <c r="TV109" s="27"/>
      <c r="TW109" s="27"/>
      <c r="TX109" s="27"/>
      <c r="TY109" s="27"/>
      <c r="TZ109" s="27"/>
      <c r="UA109" s="27"/>
      <c r="UB109" s="27"/>
      <c r="UC109" s="27"/>
      <c r="UD109" s="27"/>
      <c r="UE109" s="27"/>
      <c r="UF109" s="27"/>
      <c r="UG109" s="27"/>
      <c r="UH109" s="27"/>
      <c r="UI109" s="27"/>
      <c r="UJ109" s="27"/>
      <c r="UK109" s="27"/>
      <c r="UL109" s="27"/>
      <c r="UM109" s="27"/>
      <c r="UN109" s="27"/>
      <c r="UO109" s="27"/>
      <c r="UP109" s="27"/>
      <c r="UQ109" s="27"/>
      <c r="UR109" s="27"/>
      <c r="US109" s="27"/>
      <c r="UT109" s="27"/>
      <c r="UU109" s="27"/>
      <c r="UV109" s="27"/>
      <c r="UW109" s="27"/>
      <c r="UX109" s="27"/>
      <c r="UY109" s="27"/>
      <c r="UZ109" s="27"/>
      <c r="VA109" s="27"/>
      <c r="VB109" s="27"/>
      <c r="VC109" s="27"/>
      <c r="VD109" s="27"/>
      <c r="VE109" s="27"/>
      <c r="VF109" s="27"/>
      <c r="VG109" s="27"/>
      <c r="VH109" s="27"/>
      <c r="VI109" s="27"/>
      <c r="VJ109" s="27"/>
      <c r="VK109" s="27"/>
      <c r="VL109" s="27"/>
      <c r="VM109" s="27"/>
      <c r="VN109" s="27"/>
      <c r="VO109" s="27"/>
      <c r="VP109" s="27"/>
      <c r="VQ109" s="27"/>
      <c r="VR109" s="27"/>
      <c r="VS109" s="27"/>
      <c r="VT109" s="27"/>
      <c r="VU109" s="27"/>
      <c r="VV109" s="27"/>
      <c r="VW109" s="27"/>
      <c r="VX109" s="27"/>
      <c r="VY109" s="27"/>
      <c r="VZ109" s="27"/>
      <c r="WA109" s="27"/>
      <c r="WB109" s="27"/>
      <c r="WC109" s="27"/>
      <c r="WD109" s="27"/>
      <c r="WE109" s="27"/>
      <c r="WF109" s="27"/>
      <c r="WG109" s="27"/>
      <c r="WH109" s="27"/>
      <c r="WI109" s="27"/>
      <c r="WJ109" s="27"/>
      <c r="WK109" s="27"/>
      <c r="WL109" s="27"/>
      <c r="WM109" s="27"/>
      <c r="WN109" s="27"/>
    </row>
    <row r="110" spans="1:612" s="27" customFormat="1" ht="24" customHeight="1" x14ac:dyDescent="0.35">
      <c r="A110" s="205" t="s">
        <v>156</v>
      </c>
      <c r="B110" s="39">
        <v>0</v>
      </c>
      <c r="C110" s="39">
        <v>0</v>
      </c>
      <c r="D110" s="39">
        <v>0</v>
      </c>
      <c r="E110" s="39">
        <v>0</v>
      </c>
      <c r="F110" s="39">
        <v>-198</v>
      </c>
      <c r="G110" s="39">
        <v>0</v>
      </c>
      <c r="H110" s="39">
        <v>0</v>
      </c>
      <c r="I110" s="39">
        <v>1350</v>
      </c>
      <c r="J110" s="145">
        <v>0</v>
      </c>
      <c r="K110" s="145">
        <v>0</v>
      </c>
      <c r="L110" s="145">
        <v>3245</v>
      </c>
      <c r="M110" s="145">
        <v>1317</v>
      </c>
      <c r="N110" s="145">
        <v>-213</v>
      </c>
    </row>
    <row r="111" spans="1:612" s="27" customFormat="1" ht="24" customHeight="1" x14ac:dyDescent="0.35">
      <c r="A111" s="205" t="s">
        <v>133</v>
      </c>
      <c r="B111" s="39"/>
      <c r="C111" s="39"/>
      <c r="D111" s="39"/>
      <c r="E111" s="39"/>
      <c r="F111" s="39"/>
      <c r="G111" s="39"/>
      <c r="H111" s="39"/>
      <c r="I111" s="39"/>
      <c r="J111" s="145">
        <v>9757</v>
      </c>
      <c r="K111" s="145">
        <v>51</v>
      </c>
      <c r="L111" s="145">
        <v>0</v>
      </c>
      <c r="M111" s="145">
        <v>124</v>
      </c>
      <c r="N111" s="145">
        <v>0</v>
      </c>
    </row>
    <row r="112" spans="1:612" s="27" customFormat="1" ht="24" customHeight="1" x14ac:dyDescent="0.35">
      <c r="A112" s="205" t="s">
        <v>115</v>
      </c>
      <c r="B112" s="39"/>
      <c r="C112" s="39"/>
      <c r="D112" s="39"/>
      <c r="E112" s="39"/>
      <c r="F112" s="39"/>
      <c r="G112" s="39"/>
      <c r="H112" s="39"/>
      <c r="I112" s="39"/>
      <c r="J112" s="145">
        <v>59</v>
      </c>
      <c r="K112" s="145">
        <v>154</v>
      </c>
      <c r="L112" s="145">
        <v>0</v>
      </c>
      <c r="M112" s="145">
        <v>0</v>
      </c>
      <c r="N112" s="145">
        <v>0</v>
      </c>
    </row>
    <row r="113" spans="1:612" s="27" customFormat="1" ht="24" customHeight="1" x14ac:dyDescent="0.35">
      <c r="A113" s="181" t="s">
        <v>136</v>
      </c>
      <c r="B113" s="39"/>
      <c r="C113" s="39"/>
      <c r="D113" s="39"/>
      <c r="E113" s="39"/>
      <c r="F113" s="39"/>
      <c r="G113" s="39"/>
      <c r="H113" s="39"/>
      <c r="I113" s="39"/>
      <c r="J113" s="145">
        <v>111</v>
      </c>
      <c r="K113" s="145">
        <v>657</v>
      </c>
      <c r="L113" s="145">
        <v>268</v>
      </c>
      <c r="M113" s="145">
        <v>250</v>
      </c>
      <c r="N113" s="145">
        <v>706</v>
      </c>
    </row>
    <row r="114" spans="1:612" s="5" customFormat="1" ht="24" customHeight="1" x14ac:dyDescent="0.35">
      <c r="A114" s="194" t="s">
        <v>81</v>
      </c>
      <c r="B114" s="39">
        <v>98</v>
      </c>
      <c r="C114" s="39">
        <v>0</v>
      </c>
      <c r="D114" s="39">
        <v>132</v>
      </c>
      <c r="E114" s="39">
        <v>14</v>
      </c>
      <c r="F114" s="39">
        <v>0</v>
      </c>
      <c r="G114" s="39">
        <v>0</v>
      </c>
      <c r="H114" s="39">
        <v>0</v>
      </c>
      <c r="I114" s="39">
        <v>0</v>
      </c>
      <c r="J114" s="145">
        <v>0</v>
      </c>
      <c r="K114" s="145">
        <v>371</v>
      </c>
      <c r="L114" s="145">
        <v>-47</v>
      </c>
      <c r="M114" s="145">
        <v>0</v>
      </c>
      <c r="N114" s="145">
        <v>0</v>
      </c>
    </row>
    <row r="115" spans="1:612" s="59" customFormat="1" ht="24" customHeight="1" collapsed="1" x14ac:dyDescent="0.35">
      <c r="A115" s="202" t="s">
        <v>106</v>
      </c>
      <c r="B115" s="39">
        <v>141</v>
      </c>
      <c r="C115" s="39">
        <v>0</v>
      </c>
      <c r="D115" s="39">
        <v>0</v>
      </c>
      <c r="E115" s="39">
        <v>0</v>
      </c>
      <c r="F115" s="39">
        <v>0</v>
      </c>
      <c r="G115" s="39">
        <v>0</v>
      </c>
      <c r="H115" s="39">
        <v>0</v>
      </c>
      <c r="I115" s="39">
        <v>0</v>
      </c>
      <c r="J115" s="145">
        <v>0</v>
      </c>
      <c r="K115" s="145">
        <v>0</v>
      </c>
      <c r="L115" s="145">
        <v>0</v>
      </c>
      <c r="M115" s="145">
        <v>400</v>
      </c>
      <c r="N115" s="145">
        <v>0</v>
      </c>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c r="IK115" s="27"/>
      <c r="IL115" s="27"/>
      <c r="IM115" s="27"/>
      <c r="IN115" s="27"/>
      <c r="IO115" s="27"/>
      <c r="IP115" s="27"/>
      <c r="IQ115" s="27"/>
      <c r="IR115" s="27"/>
      <c r="IS115" s="27"/>
      <c r="IT115" s="27"/>
      <c r="IU115" s="27"/>
      <c r="IV115" s="27"/>
      <c r="IW115" s="27"/>
      <c r="IX115" s="27"/>
      <c r="IY115" s="27"/>
      <c r="IZ115" s="27"/>
      <c r="JA115" s="27"/>
      <c r="JB115" s="27"/>
      <c r="JC115" s="27"/>
      <c r="JD115" s="27"/>
      <c r="JE115" s="27"/>
      <c r="JF115" s="27"/>
      <c r="JG115" s="27"/>
      <c r="JH115" s="27"/>
      <c r="JI115" s="27"/>
      <c r="JJ115" s="27"/>
      <c r="JK115" s="27"/>
      <c r="JL115" s="27"/>
      <c r="JM115" s="27"/>
      <c r="JN115" s="27"/>
      <c r="JO115" s="27"/>
      <c r="JP115" s="27"/>
      <c r="JQ115" s="27"/>
      <c r="JR115" s="27"/>
      <c r="JS115" s="27"/>
      <c r="JT115" s="27"/>
      <c r="JU115" s="27"/>
      <c r="JV115" s="27"/>
      <c r="JW115" s="27"/>
      <c r="JX115" s="27"/>
      <c r="JY115" s="27"/>
      <c r="JZ115" s="27"/>
      <c r="KA115" s="27"/>
      <c r="KB115" s="27"/>
      <c r="KC115" s="27"/>
      <c r="KD115" s="27"/>
      <c r="KE115" s="27"/>
      <c r="KF115" s="27"/>
      <c r="KG115" s="27"/>
      <c r="KH115" s="27"/>
      <c r="KI115" s="27"/>
      <c r="KJ115" s="27"/>
      <c r="KK115" s="27"/>
      <c r="KL115" s="27"/>
      <c r="KM115" s="27"/>
      <c r="KN115" s="27"/>
      <c r="KO115" s="27"/>
      <c r="KP115" s="27"/>
      <c r="KQ115" s="27"/>
      <c r="KR115" s="27"/>
      <c r="KS115" s="27"/>
      <c r="KT115" s="27"/>
      <c r="KU115" s="27"/>
      <c r="KV115" s="27"/>
      <c r="KW115" s="27"/>
      <c r="KX115" s="27"/>
      <c r="KY115" s="27"/>
      <c r="KZ115" s="27"/>
      <c r="LA115" s="27"/>
      <c r="LB115" s="27"/>
      <c r="LC115" s="27"/>
      <c r="LD115" s="27"/>
      <c r="LE115" s="27"/>
      <c r="LF115" s="27"/>
      <c r="LG115" s="27"/>
      <c r="LH115" s="27"/>
      <c r="LI115" s="27"/>
      <c r="LJ115" s="27"/>
      <c r="LK115" s="27"/>
      <c r="LL115" s="27"/>
      <c r="LM115" s="27"/>
      <c r="LN115" s="27"/>
      <c r="LO115" s="27"/>
      <c r="LP115" s="27"/>
      <c r="LQ115" s="27"/>
      <c r="LR115" s="27"/>
      <c r="LS115" s="27"/>
      <c r="LT115" s="27"/>
      <c r="LU115" s="27"/>
      <c r="LV115" s="27"/>
      <c r="LW115" s="27"/>
      <c r="LX115" s="27"/>
      <c r="LY115" s="27"/>
      <c r="LZ115" s="27"/>
      <c r="MA115" s="27"/>
      <c r="MB115" s="27"/>
      <c r="MC115" s="27"/>
      <c r="MD115" s="27"/>
      <c r="ME115" s="27"/>
      <c r="MF115" s="27"/>
      <c r="MG115" s="27"/>
      <c r="MH115" s="27"/>
      <c r="MI115" s="27"/>
      <c r="MJ115" s="27"/>
      <c r="MK115" s="27"/>
      <c r="ML115" s="27"/>
      <c r="MM115" s="27"/>
      <c r="MN115" s="27"/>
      <c r="MO115" s="27"/>
      <c r="MP115" s="27"/>
      <c r="MQ115" s="27"/>
      <c r="MR115" s="27"/>
      <c r="MS115" s="27"/>
      <c r="MT115" s="27"/>
      <c r="MU115" s="27"/>
      <c r="MV115" s="27"/>
      <c r="MW115" s="27"/>
      <c r="MX115" s="27"/>
      <c r="MY115" s="27"/>
      <c r="MZ115" s="27"/>
      <c r="NA115" s="27"/>
      <c r="NB115" s="27"/>
      <c r="NC115" s="27"/>
      <c r="ND115" s="27"/>
      <c r="NE115" s="27"/>
      <c r="NF115" s="27"/>
      <c r="NG115" s="27"/>
      <c r="NH115" s="27"/>
      <c r="NI115" s="27"/>
      <c r="NJ115" s="27"/>
      <c r="NK115" s="27"/>
      <c r="NL115" s="27"/>
      <c r="NM115" s="27"/>
      <c r="NN115" s="27"/>
      <c r="NO115" s="27"/>
      <c r="NP115" s="27"/>
      <c r="NQ115" s="27"/>
      <c r="NR115" s="27"/>
      <c r="NS115" s="27"/>
      <c r="NT115" s="27"/>
      <c r="NU115" s="27"/>
      <c r="NV115" s="27"/>
      <c r="NW115" s="27"/>
      <c r="NX115" s="27"/>
      <c r="NY115" s="27"/>
      <c r="NZ115" s="27"/>
      <c r="OA115" s="27"/>
      <c r="OB115" s="27"/>
      <c r="OC115" s="27"/>
      <c r="OD115" s="27"/>
      <c r="OE115" s="27"/>
      <c r="OF115" s="27"/>
      <c r="OG115" s="27"/>
      <c r="OH115" s="27"/>
      <c r="OI115" s="27"/>
      <c r="OJ115" s="27"/>
      <c r="OK115" s="27"/>
      <c r="OL115" s="27"/>
      <c r="OM115" s="27"/>
      <c r="ON115" s="27"/>
      <c r="OO115" s="27"/>
      <c r="OP115" s="27"/>
      <c r="OQ115" s="27"/>
      <c r="OR115" s="27"/>
      <c r="OS115" s="27"/>
      <c r="OT115" s="27"/>
      <c r="OU115" s="27"/>
      <c r="OV115" s="27"/>
      <c r="OW115" s="27"/>
      <c r="OX115" s="27"/>
      <c r="OY115" s="27"/>
      <c r="OZ115" s="27"/>
      <c r="PA115" s="27"/>
      <c r="PB115" s="27"/>
      <c r="PC115" s="27"/>
      <c r="PD115" s="27"/>
      <c r="PE115" s="27"/>
      <c r="PF115" s="27"/>
      <c r="PG115" s="27"/>
      <c r="PH115" s="27"/>
      <c r="PI115" s="27"/>
      <c r="PJ115" s="27"/>
      <c r="PK115" s="27"/>
      <c r="PL115" s="27"/>
      <c r="PM115" s="27"/>
      <c r="PN115" s="27"/>
      <c r="PO115" s="27"/>
      <c r="PP115" s="27"/>
      <c r="PQ115" s="27"/>
      <c r="PR115" s="27"/>
      <c r="PS115" s="27"/>
      <c r="PT115" s="27"/>
      <c r="PU115" s="27"/>
      <c r="PV115" s="27"/>
      <c r="PW115" s="27"/>
      <c r="PX115" s="27"/>
      <c r="PY115" s="27"/>
      <c r="PZ115" s="27"/>
      <c r="QA115" s="27"/>
      <c r="QB115" s="27"/>
      <c r="QC115" s="27"/>
      <c r="QD115" s="27"/>
      <c r="QE115" s="27"/>
      <c r="QF115" s="27"/>
      <c r="QG115" s="27"/>
      <c r="QH115" s="27"/>
      <c r="QI115" s="27"/>
      <c r="QJ115" s="27"/>
      <c r="QK115" s="27"/>
      <c r="QL115" s="27"/>
      <c r="QM115" s="27"/>
      <c r="QN115" s="27"/>
      <c r="QO115" s="27"/>
      <c r="QP115" s="27"/>
      <c r="QQ115" s="27"/>
      <c r="QR115" s="27"/>
      <c r="QS115" s="27"/>
      <c r="QT115" s="27"/>
      <c r="QU115" s="27"/>
      <c r="QV115" s="27"/>
      <c r="QW115" s="27"/>
      <c r="QX115" s="27"/>
      <c r="QY115" s="27"/>
      <c r="QZ115" s="27"/>
      <c r="RA115" s="27"/>
      <c r="RB115" s="27"/>
      <c r="RC115" s="27"/>
      <c r="RD115" s="27"/>
      <c r="RE115" s="27"/>
      <c r="RF115" s="27"/>
      <c r="RG115" s="27"/>
      <c r="RH115" s="27"/>
      <c r="RI115" s="27"/>
      <c r="RJ115" s="27"/>
      <c r="RK115" s="27"/>
      <c r="RL115" s="27"/>
      <c r="RM115" s="27"/>
      <c r="RN115" s="27"/>
      <c r="RO115" s="27"/>
      <c r="RP115" s="27"/>
      <c r="RQ115" s="27"/>
      <c r="RR115" s="27"/>
      <c r="RS115" s="27"/>
      <c r="RT115" s="27"/>
      <c r="RU115" s="27"/>
      <c r="RV115" s="27"/>
      <c r="RW115" s="27"/>
      <c r="RX115" s="27"/>
      <c r="RY115" s="27"/>
      <c r="RZ115" s="27"/>
      <c r="SA115" s="27"/>
      <c r="SB115" s="27"/>
      <c r="SC115" s="27"/>
      <c r="SD115" s="27"/>
      <c r="SE115" s="27"/>
      <c r="SF115" s="27"/>
      <c r="SG115" s="27"/>
      <c r="SH115" s="27"/>
      <c r="SI115" s="27"/>
      <c r="SJ115" s="27"/>
      <c r="SK115" s="27"/>
      <c r="SL115" s="27"/>
      <c r="SM115" s="27"/>
      <c r="SN115" s="27"/>
      <c r="SO115" s="27"/>
      <c r="SP115" s="27"/>
      <c r="SQ115" s="27"/>
      <c r="SR115" s="27"/>
      <c r="SS115" s="27"/>
      <c r="ST115" s="27"/>
      <c r="SU115" s="27"/>
      <c r="SV115" s="27"/>
      <c r="SW115" s="27"/>
      <c r="SX115" s="27"/>
      <c r="SY115" s="27"/>
      <c r="SZ115" s="27"/>
      <c r="TA115" s="27"/>
      <c r="TB115" s="27"/>
      <c r="TC115" s="27"/>
      <c r="TD115" s="27"/>
      <c r="TE115" s="27"/>
      <c r="TF115" s="27"/>
      <c r="TG115" s="27"/>
      <c r="TH115" s="27"/>
      <c r="TI115" s="27"/>
      <c r="TJ115" s="27"/>
      <c r="TK115" s="27"/>
      <c r="TL115" s="27"/>
      <c r="TM115" s="27"/>
      <c r="TN115" s="27"/>
      <c r="TO115" s="27"/>
      <c r="TP115" s="27"/>
      <c r="TQ115" s="27"/>
      <c r="TR115" s="27"/>
      <c r="TS115" s="27"/>
      <c r="TT115" s="27"/>
      <c r="TU115" s="27"/>
      <c r="TV115" s="27"/>
      <c r="TW115" s="27"/>
      <c r="TX115" s="27"/>
      <c r="TY115" s="27"/>
      <c r="TZ115" s="27"/>
      <c r="UA115" s="27"/>
      <c r="UB115" s="27"/>
      <c r="UC115" s="27"/>
      <c r="UD115" s="27"/>
      <c r="UE115" s="27"/>
      <c r="UF115" s="27"/>
      <c r="UG115" s="27"/>
      <c r="UH115" s="27"/>
      <c r="UI115" s="27"/>
      <c r="UJ115" s="27"/>
      <c r="UK115" s="27"/>
      <c r="UL115" s="27"/>
      <c r="UM115" s="27"/>
      <c r="UN115" s="27"/>
      <c r="UO115" s="27"/>
      <c r="UP115" s="27"/>
      <c r="UQ115" s="27"/>
      <c r="UR115" s="27"/>
      <c r="US115" s="27"/>
      <c r="UT115" s="27"/>
      <c r="UU115" s="27"/>
      <c r="UV115" s="27"/>
      <c r="UW115" s="27"/>
      <c r="UX115" s="27"/>
      <c r="UY115" s="27"/>
      <c r="UZ115" s="27"/>
      <c r="VA115" s="27"/>
      <c r="VB115" s="27"/>
      <c r="VC115" s="27"/>
      <c r="VD115" s="27"/>
      <c r="VE115" s="27"/>
      <c r="VF115" s="27"/>
      <c r="VG115" s="27"/>
      <c r="VH115" s="27"/>
      <c r="VI115" s="27"/>
      <c r="VJ115" s="27"/>
      <c r="VK115" s="27"/>
      <c r="VL115" s="27"/>
      <c r="VM115" s="27"/>
      <c r="VN115" s="27"/>
      <c r="VO115" s="27"/>
      <c r="VP115" s="27"/>
      <c r="VQ115" s="27"/>
      <c r="VR115" s="27"/>
      <c r="VS115" s="27"/>
      <c r="VT115" s="27"/>
      <c r="VU115" s="27"/>
      <c r="VV115" s="27"/>
      <c r="VW115" s="27"/>
      <c r="VX115" s="27"/>
      <c r="VY115" s="27"/>
      <c r="VZ115" s="27"/>
      <c r="WA115" s="27"/>
      <c r="WB115" s="27"/>
      <c r="WC115" s="27"/>
      <c r="WD115" s="27"/>
      <c r="WE115" s="27"/>
      <c r="WF115" s="27"/>
      <c r="WG115" s="27"/>
      <c r="WH115" s="27"/>
      <c r="WI115" s="27"/>
      <c r="WJ115" s="27"/>
      <c r="WK115" s="27"/>
      <c r="WL115" s="27"/>
      <c r="WM115" s="27"/>
      <c r="WN115" s="27"/>
    </row>
    <row r="116" spans="1:612" s="27" customFormat="1" ht="24" customHeight="1" x14ac:dyDescent="0.4">
      <c r="A116" s="177" t="s">
        <v>82</v>
      </c>
      <c r="B116" s="75" t="e">
        <f t="shared" ref="B116:I116" si="26">ROUND(SUM(B106:B115),0)</f>
        <v>#REF!</v>
      </c>
      <c r="C116" s="75" t="e">
        <f t="shared" si="26"/>
        <v>#VALUE!</v>
      </c>
      <c r="D116" s="75" t="e">
        <f t="shared" si="26"/>
        <v>#VALUE!</v>
      </c>
      <c r="E116" s="75" t="e">
        <f t="shared" si="26"/>
        <v>#VALUE!</v>
      </c>
      <c r="F116" s="75" t="e">
        <f t="shared" si="26"/>
        <v>#VALUE!</v>
      </c>
      <c r="G116" s="75" t="e">
        <f t="shared" si="26"/>
        <v>#VALUE!</v>
      </c>
      <c r="H116" s="75" t="e">
        <f t="shared" si="26"/>
        <v>#VALUE!</v>
      </c>
      <c r="I116" s="75" t="e">
        <f t="shared" si="26"/>
        <v>#VALUE!</v>
      </c>
      <c r="J116" s="165">
        <v>10310</v>
      </c>
      <c r="K116" s="165">
        <v>1608</v>
      </c>
      <c r="L116" s="165">
        <v>3619</v>
      </c>
      <c r="M116" s="165">
        <v>2056</v>
      </c>
      <c r="N116" s="165">
        <v>1757</v>
      </c>
    </row>
    <row r="117" spans="1:612" s="55" customFormat="1" ht="24" customHeight="1" thickBot="1" x14ac:dyDescent="0.45">
      <c r="A117" s="176" t="s">
        <v>65</v>
      </c>
      <c r="B117" s="43" t="e">
        <f t="shared" ref="B117:I117" si="27">ROUND(B98+B116,0)</f>
        <v>#VALUE!</v>
      </c>
      <c r="C117" s="43" t="e">
        <f t="shared" si="27"/>
        <v>#VALUE!</v>
      </c>
      <c r="D117" s="43" t="e">
        <f t="shared" si="27"/>
        <v>#VALUE!</v>
      </c>
      <c r="E117" s="43" t="e">
        <f t="shared" si="27"/>
        <v>#VALUE!</v>
      </c>
      <c r="F117" s="43" t="e">
        <f t="shared" si="27"/>
        <v>#VALUE!</v>
      </c>
      <c r="G117" s="43" t="e">
        <f t="shared" si="27"/>
        <v>#VALUE!</v>
      </c>
      <c r="H117" s="43" t="e">
        <f t="shared" si="27"/>
        <v>#VALUE!</v>
      </c>
      <c r="I117" s="43" t="e">
        <f t="shared" si="27"/>
        <v>#VALUE!</v>
      </c>
      <c r="J117" s="151">
        <v>6113</v>
      </c>
      <c r="K117" s="151">
        <v>8005</v>
      </c>
      <c r="L117" s="151">
        <v>9144</v>
      </c>
      <c r="M117" s="151">
        <v>10421</v>
      </c>
      <c r="N117" s="151">
        <v>14690</v>
      </c>
    </row>
    <row r="118" spans="1:612" s="55" customFormat="1" ht="24" customHeight="1" thickTop="1" x14ac:dyDescent="0.35">
      <c r="A118" s="206" t="s">
        <v>66</v>
      </c>
      <c r="B118" s="70" t="e">
        <f t="shared" ref="B118:I118" si="28">B117/B40</f>
        <v>#VALUE!</v>
      </c>
      <c r="C118" s="70" t="e">
        <f t="shared" si="28"/>
        <v>#VALUE!</v>
      </c>
      <c r="D118" s="70" t="e">
        <f t="shared" si="28"/>
        <v>#VALUE!</v>
      </c>
      <c r="E118" s="70" t="e">
        <f t="shared" si="28"/>
        <v>#VALUE!</v>
      </c>
      <c r="F118" s="70" t="e">
        <f t="shared" si="28"/>
        <v>#VALUE!</v>
      </c>
      <c r="G118" s="70" t="e">
        <f t="shared" si="28"/>
        <v>#VALUE!</v>
      </c>
      <c r="H118" s="70" t="e">
        <f t="shared" si="28"/>
        <v>#VALUE!</v>
      </c>
      <c r="I118" s="70" t="e">
        <f t="shared" si="28"/>
        <v>#VALUE!</v>
      </c>
      <c r="J118" s="162">
        <v>7.8887598399793521E-2</v>
      </c>
      <c r="K118" s="162">
        <v>0.10332098558281813</v>
      </c>
      <c r="L118" s="162">
        <v>0.10835021862002772</v>
      </c>
      <c r="M118" s="162">
        <v>0.11567578367818133</v>
      </c>
      <c r="N118" s="162">
        <v>0.15201216925194283</v>
      </c>
    </row>
    <row r="119" spans="1:612" s="55" customFormat="1" ht="18" customHeight="1" x14ac:dyDescent="0.35">
      <c r="A119" s="207"/>
      <c r="B119" s="70"/>
      <c r="C119" s="70"/>
      <c r="D119" s="70"/>
      <c r="E119" s="70"/>
      <c r="F119" s="70"/>
      <c r="G119" s="70"/>
      <c r="H119" s="70"/>
      <c r="I119" s="70"/>
      <c r="J119" s="162"/>
      <c r="K119" s="162"/>
      <c r="L119" s="162"/>
      <c r="M119" s="162"/>
      <c r="N119" s="162"/>
    </row>
    <row r="120" spans="1:612" s="77" customFormat="1" ht="24" customHeight="1" x14ac:dyDescent="0.35">
      <c r="A120" s="125" t="s">
        <v>127</v>
      </c>
      <c r="B120" s="76">
        <v>0.43</v>
      </c>
      <c r="C120" s="76">
        <v>0.35</v>
      </c>
      <c r="D120" s="76">
        <v>0.33</v>
      </c>
      <c r="E120" s="76">
        <v>0.4</v>
      </c>
      <c r="F120" s="76">
        <v>0.48</v>
      </c>
      <c r="G120" s="76">
        <v>0.38</v>
      </c>
      <c r="H120" s="76">
        <v>0.45</v>
      </c>
      <c r="I120" s="76">
        <v>0.4</v>
      </c>
      <c r="J120" s="166">
        <v>0.35</v>
      </c>
      <c r="K120" s="166">
        <v>0.45</v>
      </c>
      <c r="L120" s="166">
        <v>0.51</v>
      </c>
      <c r="M120" s="166">
        <v>0.57999999999999996</v>
      </c>
      <c r="N120" s="166">
        <v>0.82</v>
      </c>
    </row>
    <row r="121" spans="1:612" s="77" customFormat="1" ht="24" customHeight="1" x14ac:dyDescent="0.35">
      <c r="A121" s="125" t="s">
        <v>128</v>
      </c>
      <c r="B121" s="76">
        <v>0.42</v>
      </c>
      <c r="C121" s="76">
        <v>0.34</v>
      </c>
      <c r="D121" s="76">
        <v>0.33</v>
      </c>
      <c r="E121" s="76">
        <v>0.39</v>
      </c>
      <c r="F121" s="76">
        <v>0.47</v>
      </c>
      <c r="G121" s="76">
        <v>0.37</v>
      </c>
      <c r="H121" s="76">
        <v>0.43</v>
      </c>
      <c r="I121" s="76">
        <v>0.36</v>
      </c>
      <c r="J121" s="166">
        <v>0.35</v>
      </c>
      <c r="K121" s="166">
        <v>0.45</v>
      </c>
      <c r="L121" s="166">
        <v>0.51</v>
      </c>
      <c r="M121" s="166">
        <v>0.56999999999999995</v>
      </c>
      <c r="N121" s="166">
        <v>0.81</v>
      </c>
    </row>
    <row r="122" spans="1:612" s="55" customFormat="1" ht="18" customHeight="1" x14ac:dyDescent="0.35">
      <c r="A122" s="207"/>
      <c r="B122" s="70"/>
      <c r="C122" s="70"/>
      <c r="D122" s="70"/>
      <c r="E122" s="70"/>
      <c r="F122" s="70"/>
      <c r="G122" s="70"/>
      <c r="H122" s="70"/>
      <c r="I122" s="70"/>
      <c r="J122" s="162"/>
      <c r="K122" s="162"/>
      <c r="L122" s="162"/>
      <c r="M122" s="162"/>
      <c r="N122" s="162"/>
    </row>
    <row r="123" spans="1:612" s="77" customFormat="1" ht="24" customHeight="1" x14ac:dyDescent="0.35">
      <c r="A123" s="125" t="s">
        <v>126</v>
      </c>
      <c r="B123" s="76">
        <v>0.35</v>
      </c>
      <c r="C123" s="76">
        <v>0.25</v>
      </c>
      <c r="D123" s="76">
        <v>0.24</v>
      </c>
      <c r="E123" s="76">
        <v>0.32</v>
      </c>
      <c r="F123" s="76">
        <v>0.27</v>
      </c>
      <c r="G123" s="76">
        <v>0.31</v>
      </c>
      <c r="H123" s="76">
        <v>0.34</v>
      </c>
      <c r="I123" s="76">
        <v>0.25</v>
      </c>
      <c r="J123" s="166">
        <v>-0.23</v>
      </c>
      <c r="K123" s="166">
        <v>0.36</v>
      </c>
      <c r="L123" s="166">
        <v>0.31</v>
      </c>
      <c r="M123" s="166">
        <v>0.47</v>
      </c>
      <c r="N123" s="166">
        <v>0.72</v>
      </c>
    </row>
    <row r="124" spans="1:612" s="77" customFormat="1" ht="24" customHeight="1" x14ac:dyDescent="0.35">
      <c r="A124" s="125" t="s">
        <v>129</v>
      </c>
      <c r="B124" s="76">
        <v>0.34</v>
      </c>
      <c r="C124" s="76">
        <v>0.24</v>
      </c>
      <c r="D124" s="76">
        <v>0.24</v>
      </c>
      <c r="E124" s="76">
        <v>0.31</v>
      </c>
      <c r="F124" s="76">
        <v>0.27</v>
      </c>
      <c r="G124" s="76">
        <v>0.3</v>
      </c>
      <c r="H124" s="76">
        <v>0.33</v>
      </c>
      <c r="I124" s="76">
        <v>0.22</v>
      </c>
      <c r="J124" s="166">
        <v>-0.23</v>
      </c>
      <c r="K124" s="166">
        <v>0.36</v>
      </c>
      <c r="L124" s="166">
        <v>0.31</v>
      </c>
      <c r="M124" s="166">
        <v>0.46</v>
      </c>
      <c r="N124" s="166">
        <v>0.71</v>
      </c>
    </row>
    <row r="125" spans="1:612" s="55" customFormat="1" ht="18" customHeight="1" x14ac:dyDescent="0.35">
      <c r="A125" s="207"/>
      <c r="B125" s="70"/>
      <c r="C125" s="70"/>
      <c r="D125" s="70"/>
      <c r="E125" s="70"/>
      <c r="F125" s="70"/>
      <c r="G125" s="70"/>
      <c r="H125" s="70"/>
      <c r="I125" s="70"/>
      <c r="J125" s="162"/>
      <c r="K125" s="162"/>
      <c r="L125" s="162"/>
      <c r="M125" s="162"/>
      <c r="N125" s="162"/>
    </row>
    <row r="126" spans="1:612" ht="24" customHeight="1" x14ac:dyDescent="0.35">
      <c r="A126" s="208" t="s">
        <v>67</v>
      </c>
      <c r="B126" s="78">
        <v>18208</v>
      </c>
      <c r="C126" s="78">
        <v>18268</v>
      </c>
      <c r="D126" s="78">
        <v>17874</v>
      </c>
      <c r="E126" s="78">
        <v>16828</v>
      </c>
      <c r="F126" s="78">
        <v>16459</v>
      </c>
      <c r="G126" s="78">
        <v>16516</v>
      </c>
      <c r="H126" s="78">
        <v>16529</v>
      </c>
      <c r="I126" s="78">
        <v>16554</v>
      </c>
      <c r="J126" s="167">
        <v>17805</v>
      </c>
      <c r="K126" s="167">
        <v>17860</v>
      </c>
      <c r="L126" s="167">
        <v>17895</v>
      </c>
      <c r="M126" s="167">
        <v>17927</v>
      </c>
      <c r="N126" s="167">
        <v>17965</v>
      </c>
    </row>
    <row r="127" spans="1:612" ht="24" customHeight="1" x14ac:dyDescent="0.35">
      <c r="A127" s="208" t="s">
        <v>76</v>
      </c>
      <c r="B127" s="79">
        <v>18804</v>
      </c>
      <c r="C127" s="79">
        <v>18880</v>
      </c>
      <c r="D127" s="79">
        <v>18083</v>
      </c>
      <c r="E127" s="79">
        <v>17499</v>
      </c>
      <c r="F127" s="79">
        <v>16650</v>
      </c>
      <c r="G127" s="79">
        <v>17075</v>
      </c>
      <c r="H127" s="79">
        <v>17101</v>
      </c>
      <c r="I127" s="79">
        <v>18370</v>
      </c>
      <c r="J127" s="168">
        <v>17805</v>
      </c>
      <c r="K127" s="168">
        <v>17889</v>
      </c>
      <c r="L127" s="168">
        <v>17932</v>
      </c>
      <c r="M127" s="168">
        <v>18147</v>
      </c>
      <c r="N127" s="168">
        <v>18199</v>
      </c>
    </row>
    <row r="128" spans="1:612" s="55" customFormat="1" ht="13.5" customHeight="1" x14ac:dyDescent="0.35">
      <c r="A128" s="208"/>
      <c r="B128" s="78"/>
      <c r="C128" s="78"/>
      <c r="D128" s="78"/>
      <c r="E128" s="78"/>
      <c r="F128" s="78"/>
      <c r="G128" s="78"/>
      <c r="H128" s="78"/>
      <c r="I128" s="78"/>
      <c r="J128" s="167"/>
      <c r="K128" s="167"/>
      <c r="L128" s="167"/>
      <c r="M128" s="167"/>
      <c r="N128" s="167"/>
    </row>
    <row r="129" spans="1:612" s="27" customFormat="1" ht="51" customHeight="1" x14ac:dyDescent="0.35">
      <c r="A129" s="209" t="s">
        <v>68</v>
      </c>
      <c r="B129" s="80"/>
      <c r="C129" s="80"/>
      <c r="D129" s="80"/>
      <c r="E129" s="80"/>
      <c r="F129" s="80"/>
      <c r="G129" s="80"/>
      <c r="H129" s="80"/>
      <c r="I129" s="80"/>
      <c r="J129" s="169"/>
      <c r="K129" s="169"/>
      <c r="L129" s="169"/>
      <c r="M129" s="169"/>
      <c r="N129" s="169"/>
    </row>
    <row r="130" spans="1:612" s="27" customFormat="1" ht="24" customHeight="1" x14ac:dyDescent="0.4">
      <c r="A130" s="210" t="s">
        <v>83</v>
      </c>
      <c r="B130" s="33" t="e">
        <f t="shared" ref="B130:I130" si="29">B81</f>
        <v>#VALUE!</v>
      </c>
      <c r="C130" s="33" t="e">
        <f t="shared" si="29"/>
        <v>#VALUE!</v>
      </c>
      <c r="D130" s="33" t="e">
        <f t="shared" si="29"/>
        <v>#VALUE!</v>
      </c>
      <c r="E130" s="33" t="e">
        <f t="shared" si="29"/>
        <v>#VALUE!</v>
      </c>
      <c r="F130" s="33" t="e">
        <f t="shared" si="29"/>
        <v>#VALUE!</v>
      </c>
      <c r="G130" s="33" t="e">
        <f t="shared" si="29"/>
        <v>#VALUE!</v>
      </c>
      <c r="H130" s="33" t="e">
        <f t="shared" si="29"/>
        <v>#VALUE!</v>
      </c>
      <c r="I130" s="33" t="e">
        <f t="shared" si="29"/>
        <v>#VALUE!</v>
      </c>
      <c r="J130" s="141">
        <v>22223</v>
      </c>
      <c r="K130" s="141">
        <v>23679</v>
      </c>
      <c r="L130" s="141">
        <v>27371</v>
      </c>
      <c r="M130" s="141">
        <v>28155</v>
      </c>
      <c r="N130" s="141">
        <v>32188</v>
      </c>
    </row>
    <row r="131" spans="1:612" s="27" customFormat="1" ht="24" customHeight="1" x14ac:dyDescent="0.35">
      <c r="A131" s="194" t="s">
        <v>155</v>
      </c>
      <c r="B131" s="39">
        <v>508</v>
      </c>
      <c r="C131" s="39">
        <v>29</v>
      </c>
      <c r="D131" s="39">
        <v>40</v>
      </c>
      <c r="E131" s="39">
        <v>37</v>
      </c>
      <c r="F131" s="39">
        <v>516</v>
      </c>
      <c r="G131" s="39">
        <v>0</v>
      </c>
      <c r="H131" s="39">
        <v>0</v>
      </c>
      <c r="I131" s="39">
        <v>185</v>
      </c>
      <c r="J131" s="135">
        <v>114</v>
      </c>
      <c r="K131" s="135">
        <v>45</v>
      </c>
      <c r="L131" s="145">
        <v>0</v>
      </c>
      <c r="M131" s="135">
        <v>-170</v>
      </c>
      <c r="N131" s="145">
        <v>0</v>
      </c>
    </row>
    <row r="132" spans="1:612" s="27" customFormat="1" ht="24" customHeight="1" x14ac:dyDescent="0.35">
      <c r="A132" s="194" t="s">
        <v>134</v>
      </c>
      <c r="B132" s="39"/>
      <c r="C132" s="39"/>
      <c r="D132" s="39"/>
      <c r="E132" s="39"/>
      <c r="F132" s="39"/>
      <c r="G132" s="39"/>
      <c r="H132" s="39"/>
      <c r="I132" s="39"/>
      <c r="J132" s="145">
        <v>288</v>
      </c>
      <c r="K132" s="145">
        <v>275</v>
      </c>
      <c r="L132" s="145">
        <v>0</v>
      </c>
      <c r="M132" s="145">
        <v>0</v>
      </c>
      <c r="N132" s="145">
        <v>1575</v>
      </c>
    </row>
    <row r="133" spans="1:612" s="27" customFormat="1" ht="24" customHeight="1" x14ac:dyDescent="0.35">
      <c r="A133" s="205" t="s">
        <v>115</v>
      </c>
      <c r="B133" s="39"/>
      <c r="C133" s="39"/>
      <c r="D133" s="39"/>
      <c r="E133" s="39"/>
      <c r="F133" s="39"/>
      <c r="G133" s="39"/>
      <c r="H133" s="39"/>
      <c r="I133" s="39"/>
      <c r="J133" s="145">
        <v>75</v>
      </c>
      <c r="K133" s="145">
        <v>195</v>
      </c>
      <c r="L133" s="145">
        <v>0</v>
      </c>
      <c r="M133" s="145">
        <v>0</v>
      </c>
      <c r="N133" s="145">
        <v>0</v>
      </c>
    </row>
    <row r="134" spans="1:612" s="27" customFormat="1" ht="24" customHeight="1" x14ac:dyDescent="0.35">
      <c r="A134" s="194" t="s">
        <v>136</v>
      </c>
      <c r="B134" s="39"/>
      <c r="C134" s="39"/>
      <c r="D134" s="39"/>
      <c r="E134" s="39"/>
      <c r="F134" s="39"/>
      <c r="G134" s="39">
        <v>0</v>
      </c>
      <c r="H134" s="39">
        <v>0</v>
      </c>
      <c r="I134" s="39">
        <v>0</v>
      </c>
      <c r="J134" s="145">
        <v>140</v>
      </c>
      <c r="K134" s="145">
        <v>832</v>
      </c>
      <c r="L134" s="145">
        <v>340</v>
      </c>
      <c r="M134" s="145">
        <v>315</v>
      </c>
      <c r="N134" s="145">
        <v>894</v>
      </c>
    </row>
    <row r="135" spans="1:612" s="27" customFormat="1" ht="24" customHeight="1" x14ac:dyDescent="0.35">
      <c r="A135" s="194" t="s">
        <v>81</v>
      </c>
      <c r="B135" s="39">
        <v>0</v>
      </c>
      <c r="C135" s="39">
        <v>0</v>
      </c>
      <c r="D135" s="39">
        <v>200</v>
      </c>
      <c r="E135" s="39">
        <v>20</v>
      </c>
      <c r="F135" s="39">
        <v>0</v>
      </c>
      <c r="G135" s="39">
        <v>0</v>
      </c>
      <c r="H135" s="39">
        <v>0</v>
      </c>
      <c r="I135" s="39">
        <v>0</v>
      </c>
      <c r="J135" s="145">
        <v>0</v>
      </c>
      <c r="K135" s="145">
        <v>418</v>
      </c>
      <c r="L135" s="145">
        <v>-45</v>
      </c>
      <c r="M135" s="145">
        <v>0</v>
      </c>
      <c r="N135" s="145">
        <v>0</v>
      </c>
    </row>
    <row r="136" spans="1:612" s="27" customFormat="1" ht="24" customHeight="1" x14ac:dyDescent="0.4">
      <c r="A136" s="211" t="s">
        <v>69</v>
      </c>
      <c r="B136" s="42" t="e">
        <f t="shared" ref="B136:I136" si="30">B130+SUM(B131:B135)</f>
        <v>#VALUE!</v>
      </c>
      <c r="C136" s="42" t="e">
        <f t="shared" si="30"/>
        <v>#VALUE!</v>
      </c>
      <c r="D136" s="42" t="e">
        <f t="shared" si="30"/>
        <v>#VALUE!</v>
      </c>
      <c r="E136" s="42" t="e">
        <f t="shared" si="30"/>
        <v>#VALUE!</v>
      </c>
      <c r="F136" s="42" t="e">
        <f t="shared" si="30"/>
        <v>#VALUE!</v>
      </c>
      <c r="G136" s="42" t="e">
        <f t="shared" si="30"/>
        <v>#VALUE!</v>
      </c>
      <c r="H136" s="42" t="e">
        <f t="shared" si="30"/>
        <v>#VALUE!</v>
      </c>
      <c r="I136" s="42" t="e">
        <f t="shared" si="30"/>
        <v>#VALUE!</v>
      </c>
      <c r="J136" s="148">
        <v>22840</v>
      </c>
      <c r="K136" s="148">
        <v>25444</v>
      </c>
      <c r="L136" s="148">
        <v>27666</v>
      </c>
      <c r="M136" s="148">
        <v>28300</v>
      </c>
      <c r="N136" s="148">
        <v>34657</v>
      </c>
    </row>
    <row r="137" spans="1:612" s="27" customFormat="1" ht="24" customHeight="1" x14ac:dyDescent="0.35">
      <c r="A137" s="198" t="s">
        <v>70</v>
      </c>
      <c r="B137" s="81">
        <f t="shared" ref="B137:I137" si="31">IF(ISERROR(B136/B40),0,B136/B40)</f>
        <v>0</v>
      </c>
      <c r="C137" s="81">
        <f t="shared" si="31"/>
        <v>0</v>
      </c>
      <c r="D137" s="81">
        <f t="shared" si="31"/>
        <v>0</v>
      </c>
      <c r="E137" s="81">
        <f t="shared" si="31"/>
        <v>0</v>
      </c>
      <c r="F137" s="81">
        <f t="shared" si="31"/>
        <v>0</v>
      </c>
      <c r="G137" s="81">
        <f t="shared" si="31"/>
        <v>0</v>
      </c>
      <c r="H137" s="81">
        <f t="shared" si="31"/>
        <v>0</v>
      </c>
      <c r="I137" s="81">
        <f t="shared" si="31"/>
        <v>0</v>
      </c>
      <c r="J137" s="170">
        <v>0.29474770938185574</v>
      </c>
      <c r="K137" s="170">
        <v>0.32840714018353834</v>
      </c>
      <c r="L137" s="170">
        <v>0.32782339767516261</v>
      </c>
      <c r="M137" s="170">
        <v>0.31413728798508128</v>
      </c>
      <c r="N137" s="170">
        <v>0.3586307521963637</v>
      </c>
    </row>
    <row r="138" spans="1:612" x14ac:dyDescent="0.3">
      <c r="A138" s="82"/>
      <c r="B138" s="83"/>
      <c r="C138" s="83"/>
      <c r="D138" s="83"/>
      <c r="E138" s="83"/>
      <c r="F138" s="83"/>
      <c r="G138" s="83"/>
      <c r="H138" s="83"/>
      <c r="I138" s="83"/>
      <c r="J138" s="83"/>
      <c r="K138" s="83"/>
      <c r="L138" s="83"/>
      <c r="M138" s="83"/>
      <c r="N138" s="83"/>
    </row>
    <row r="139" spans="1:612" ht="18" customHeight="1" x14ac:dyDescent="0.25">
      <c r="A139" s="8"/>
      <c r="B139" s="7"/>
      <c r="C139" s="7"/>
      <c r="D139" s="7"/>
      <c r="E139" s="7"/>
      <c r="F139" s="7"/>
      <c r="G139" s="7"/>
      <c r="H139" s="7"/>
      <c r="I139" s="7"/>
      <c r="J139" s="7"/>
      <c r="K139" s="7"/>
      <c r="L139" s="7"/>
      <c r="M139" s="7"/>
      <c r="N139" s="7"/>
    </row>
    <row r="140" spans="1:612" ht="116.25" customHeight="1" x14ac:dyDescent="0.3">
      <c r="A140" s="256" t="s">
        <v>150</v>
      </c>
      <c r="B140" s="256"/>
      <c r="C140" s="256"/>
      <c r="D140" s="256"/>
      <c r="E140" s="256"/>
      <c r="F140" s="256"/>
      <c r="G140" s="256"/>
      <c r="H140" s="256"/>
      <c r="I140" s="256"/>
      <c r="J140" s="256"/>
      <c r="K140" s="256"/>
      <c r="L140" s="256"/>
      <c r="M140" s="256"/>
      <c r="N140" s="256"/>
    </row>
    <row r="141" spans="1:612" ht="18" customHeight="1" thickBot="1" x14ac:dyDescent="0.3">
      <c r="A141" s="8"/>
      <c r="B141" s="7"/>
      <c r="C141" s="7"/>
      <c r="D141" s="7"/>
      <c r="E141" s="7"/>
      <c r="F141" s="7"/>
      <c r="G141" s="7"/>
      <c r="H141" s="7"/>
      <c r="I141" s="7"/>
      <c r="J141" s="7"/>
      <c r="K141" s="7"/>
      <c r="L141" s="7"/>
      <c r="M141" s="7"/>
      <c r="N141" s="7"/>
    </row>
    <row r="142" spans="1:612" ht="24" x14ac:dyDescent="0.35">
      <c r="A142" s="194"/>
      <c r="B142" s="218"/>
      <c r="C142" s="218"/>
      <c r="D142" s="218"/>
      <c r="E142" s="218"/>
      <c r="F142" s="182"/>
      <c r="G142" s="182"/>
      <c r="H142" s="219" t="s">
        <v>0</v>
      </c>
      <c r="I142" s="219" t="s">
        <v>0</v>
      </c>
      <c r="J142" s="219" t="s">
        <v>0</v>
      </c>
      <c r="K142" s="219" t="s">
        <v>1</v>
      </c>
      <c r="L142" s="219" t="s">
        <v>2</v>
      </c>
      <c r="M142" s="219" t="s">
        <v>3</v>
      </c>
      <c r="N142" s="219" t="s">
        <v>105</v>
      </c>
      <c r="WM142" s="8"/>
      <c r="WN142" s="8"/>
    </row>
    <row r="143" spans="1:612" ht="24.75" thickBot="1" x14ac:dyDescent="0.4">
      <c r="A143" s="194"/>
      <c r="B143" s="218"/>
      <c r="C143" s="218"/>
      <c r="D143" s="218"/>
      <c r="E143" s="218"/>
      <c r="F143" s="182"/>
      <c r="G143" s="182"/>
      <c r="H143" s="220">
        <v>2016</v>
      </c>
      <c r="I143" s="220">
        <v>2016</v>
      </c>
      <c r="J143" s="220">
        <v>2020</v>
      </c>
      <c r="K143" s="220">
        <v>2020</v>
      </c>
      <c r="L143" s="220">
        <v>2020</v>
      </c>
      <c r="M143" s="220">
        <v>2020</v>
      </c>
      <c r="N143" s="220">
        <v>2020</v>
      </c>
      <c r="WM143" s="8"/>
      <c r="WN143" s="8"/>
    </row>
    <row r="144" spans="1:612" ht="23.25" customHeight="1" x14ac:dyDescent="0.35">
      <c r="A144" s="195" t="s">
        <v>103</v>
      </c>
      <c r="B144" s="218"/>
      <c r="C144" s="218"/>
      <c r="D144" s="218"/>
      <c r="E144" s="218"/>
      <c r="F144" s="182"/>
      <c r="G144" s="182"/>
      <c r="H144" s="218"/>
      <c r="I144" s="218"/>
      <c r="J144" s="218"/>
      <c r="K144" s="218"/>
      <c r="L144" s="218"/>
      <c r="M144" s="218"/>
      <c r="N144" s="218"/>
      <c r="WM144" s="8"/>
      <c r="WN144" s="8"/>
    </row>
    <row r="145" spans="1:612" ht="23.25" customHeight="1" x14ac:dyDescent="0.3">
      <c r="A145" s="194" t="s">
        <v>145</v>
      </c>
      <c r="B145" s="218"/>
      <c r="C145" s="218"/>
      <c r="D145" s="218"/>
      <c r="E145" s="218"/>
      <c r="F145" s="182"/>
      <c r="G145" s="182"/>
      <c r="H145" s="221">
        <v>4115</v>
      </c>
      <c r="I145" s="221">
        <v>4115</v>
      </c>
      <c r="J145" s="221">
        <v>2638</v>
      </c>
      <c r="K145" s="221">
        <v>2314</v>
      </c>
      <c r="L145" s="221">
        <v>3496</v>
      </c>
      <c r="M145" s="246">
        <v>2989</v>
      </c>
      <c r="N145" s="246">
        <v>11437</v>
      </c>
      <c r="WM145" s="8"/>
      <c r="WN145" s="8"/>
    </row>
    <row r="146" spans="1:612" ht="23.25" customHeight="1" x14ac:dyDescent="0.3">
      <c r="A146" s="194"/>
      <c r="B146" s="218"/>
      <c r="C146" s="218"/>
      <c r="D146" s="218"/>
      <c r="E146" s="218"/>
      <c r="F146" s="182"/>
      <c r="G146" s="182"/>
      <c r="H146" s="221"/>
      <c r="I146" s="221"/>
      <c r="J146" s="221"/>
      <c r="K146" s="221"/>
      <c r="L146" s="222"/>
      <c r="M146" s="222"/>
      <c r="N146" s="222"/>
      <c r="WM146" s="8"/>
      <c r="WN146" s="8"/>
    </row>
    <row r="147" spans="1:612" ht="23.25" customHeight="1" x14ac:dyDescent="0.35">
      <c r="A147" s="195" t="s">
        <v>104</v>
      </c>
      <c r="B147" s="218"/>
      <c r="C147" s="218"/>
      <c r="D147" s="218"/>
      <c r="E147" s="218"/>
      <c r="F147" s="182"/>
      <c r="G147" s="182"/>
      <c r="H147" s="218"/>
      <c r="I147" s="218"/>
      <c r="J147" s="218"/>
      <c r="K147" s="218"/>
      <c r="L147" s="218"/>
      <c r="M147" s="218"/>
      <c r="N147" s="218"/>
      <c r="WM147" s="8"/>
      <c r="WN147" s="8"/>
    </row>
    <row r="148" spans="1:612" ht="23.25" customHeight="1" x14ac:dyDescent="0.3">
      <c r="A148" s="194" t="s">
        <v>145</v>
      </c>
      <c r="B148" s="218"/>
      <c r="C148" s="218"/>
      <c r="D148" s="218"/>
      <c r="E148" s="218"/>
      <c r="F148" s="182"/>
      <c r="G148" s="182"/>
      <c r="H148" s="221">
        <v>1759</v>
      </c>
      <c r="I148" s="221">
        <v>1759</v>
      </c>
      <c r="J148" s="221">
        <v>982</v>
      </c>
      <c r="K148" s="221">
        <v>918</v>
      </c>
      <c r="L148" s="221">
        <v>1757</v>
      </c>
      <c r="M148" s="246">
        <v>1336</v>
      </c>
      <c r="N148" s="246">
        <v>4993</v>
      </c>
      <c r="WM148" s="8"/>
      <c r="WN148" s="8"/>
    </row>
    <row r="149" spans="1:612" ht="18" customHeight="1" x14ac:dyDescent="0.3">
      <c r="A149" s="194"/>
      <c r="B149" s="218"/>
      <c r="C149" s="218"/>
      <c r="D149" s="218"/>
      <c r="E149" s="218"/>
      <c r="F149" s="182"/>
      <c r="G149" s="182"/>
      <c r="H149" s="221"/>
      <c r="I149" s="221"/>
      <c r="J149" s="221"/>
      <c r="K149" s="222"/>
      <c r="L149" s="222"/>
      <c r="M149" s="222"/>
      <c r="N149" s="222"/>
      <c r="WM149" s="8"/>
      <c r="WN149" s="8"/>
    </row>
    <row r="150" spans="1:612" ht="18" customHeight="1" x14ac:dyDescent="0.3">
      <c r="A150" s="194"/>
      <c r="B150" s="218"/>
      <c r="C150" s="218"/>
      <c r="D150" s="218"/>
      <c r="E150" s="218"/>
      <c r="F150" s="218"/>
      <c r="G150" s="218"/>
      <c r="H150" s="218"/>
      <c r="I150" s="218"/>
      <c r="J150" s="218"/>
      <c r="K150" s="218"/>
      <c r="L150" s="218"/>
      <c r="M150" s="218"/>
      <c r="N150" s="218"/>
      <c r="WM150" s="8"/>
      <c r="WN150" s="8"/>
    </row>
    <row r="151" spans="1:612" ht="98.25" customHeight="1" x14ac:dyDescent="0.25">
      <c r="A151" s="252" t="s">
        <v>114</v>
      </c>
      <c r="B151" s="252"/>
      <c r="C151" s="252"/>
      <c r="D151" s="252"/>
      <c r="E151" s="252"/>
      <c r="F151" s="252"/>
      <c r="G151" s="252"/>
      <c r="H151" s="252"/>
      <c r="I151" s="252"/>
      <c r="J151" s="252"/>
      <c r="K151" s="252"/>
      <c r="L151" s="252"/>
      <c r="M151" s="252"/>
      <c r="N151" s="223"/>
    </row>
    <row r="152" spans="1:612" ht="23.25" x14ac:dyDescent="0.3">
      <c r="A152" s="194"/>
      <c r="B152" s="182"/>
      <c r="C152" s="182"/>
      <c r="D152" s="182"/>
      <c r="E152" s="182"/>
      <c r="F152" s="182"/>
      <c r="G152" s="182"/>
      <c r="H152" s="182"/>
      <c r="I152" s="182"/>
      <c r="J152" s="182"/>
      <c r="K152" s="182"/>
      <c r="L152" s="182"/>
      <c r="M152" s="182"/>
      <c r="N152" s="182"/>
    </row>
    <row r="153" spans="1:612" ht="23.25" x14ac:dyDescent="0.25">
      <c r="A153" s="227" t="s">
        <v>151</v>
      </c>
      <c r="B153" s="227"/>
      <c r="C153" s="227"/>
      <c r="D153" s="227"/>
      <c r="E153" s="227"/>
      <c r="F153" s="227"/>
      <c r="G153" s="227"/>
      <c r="H153" s="227"/>
      <c r="I153" s="227"/>
      <c r="J153" s="227"/>
      <c r="K153" s="227"/>
      <c r="L153" s="223"/>
      <c r="M153" s="223"/>
      <c r="N153" s="223"/>
    </row>
    <row r="154" spans="1:612" ht="24" thickBot="1" x14ac:dyDescent="0.35">
      <c r="A154" s="194"/>
      <c r="B154" s="182"/>
      <c r="C154" s="182"/>
      <c r="D154" s="182"/>
      <c r="E154" s="182"/>
      <c r="F154" s="182"/>
      <c r="G154" s="182"/>
      <c r="H154" s="182"/>
      <c r="I154" s="182"/>
      <c r="J154" s="182"/>
      <c r="K154" s="182"/>
      <c r="L154" s="182"/>
      <c r="M154" s="182"/>
      <c r="N154" s="182"/>
    </row>
    <row r="155" spans="1:612" ht="24" x14ac:dyDescent="0.35">
      <c r="A155" s="194"/>
      <c r="B155" s="219" t="e">
        <f t="shared" ref="B155:I156" si="32">B4</f>
        <v>#REF!</v>
      </c>
      <c r="C155" s="219" t="e">
        <f t="shared" si="32"/>
        <v>#REF!</v>
      </c>
      <c r="D155" s="219" t="e">
        <f t="shared" si="32"/>
        <v>#REF!</v>
      </c>
      <c r="E155" s="219" t="e">
        <f t="shared" si="32"/>
        <v>#REF!</v>
      </c>
      <c r="F155" s="219" t="e">
        <f t="shared" si="32"/>
        <v>#REF!</v>
      </c>
      <c r="G155" s="219" t="e">
        <f t="shared" si="32"/>
        <v>#REF!</v>
      </c>
      <c r="H155" s="219" t="e">
        <f t="shared" si="32"/>
        <v>#REF!</v>
      </c>
      <c r="I155" s="219" t="e">
        <f t="shared" si="32"/>
        <v>#REF!</v>
      </c>
      <c r="J155" s="219" t="s">
        <v>0</v>
      </c>
      <c r="K155" s="219" t="s">
        <v>1</v>
      </c>
      <c r="L155" s="219" t="s">
        <v>2</v>
      </c>
      <c r="M155" s="219" t="s">
        <v>3</v>
      </c>
      <c r="N155" s="219" t="s">
        <v>0</v>
      </c>
      <c r="WM155" s="8"/>
      <c r="WN155" s="8"/>
    </row>
    <row r="156" spans="1:612" ht="24.75" thickBot="1" x14ac:dyDescent="0.35">
      <c r="A156" s="194"/>
      <c r="B156" s="224" t="e">
        <f t="shared" si="32"/>
        <v>#REF!</v>
      </c>
      <c r="C156" s="224" t="e">
        <f t="shared" si="32"/>
        <v>#REF!</v>
      </c>
      <c r="D156" s="224" t="e">
        <f t="shared" si="32"/>
        <v>#REF!</v>
      </c>
      <c r="E156" s="224" t="e">
        <f t="shared" si="32"/>
        <v>#REF!</v>
      </c>
      <c r="F156" s="224" t="e">
        <f t="shared" si="32"/>
        <v>#REF!</v>
      </c>
      <c r="G156" s="224" t="e">
        <f t="shared" si="32"/>
        <v>#REF!</v>
      </c>
      <c r="H156" s="224" t="e">
        <f t="shared" si="32"/>
        <v>#REF!</v>
      </c>
      <c r="I156" s="224" t="e">
        <f t="shared" si="32"/>
        <v>#REF!</v>
      </c>
      <c r="J156" s="224">
        <v>2020</v>
      </c>
      <c r="K156" s="224">
        <v>2020</v>
      </c>
      <c r="L156" s="224">
        <v>2020</v>
      </c>
      <c r="M156" s="224">
        <v>2020</v>
      </c>
      <c r="N156" s="224">
        <v>2021</v>
      </c>
      <c r="WM156" s="8"/>
      <c r="WN156" s="8"/>
    </row>
    <row r="157" spans="1:612" ht="23.25" x14ac:dyDescent="0.3">
      <c r="A157" s="194" t="s">
        <v>124</v>
      </c>
      <c r="B157" s="221" t="e">
        <f t="shared" ref="B157:I157" si="33">B98</f>
        <v>#VALUE!</v>
      </c>
      <c r="C157" s="221" t="e">
        <f t="shared" si="33"/>
        <v>#VALUE!</v>
      </c>
      <c r="D157" s="221" t="e">
        <f t="shared" si="33"/>
        <v>#VALUE!</v>
      </c>
      <c r="E157" s="221" t="e">
        <f t="shared" si="33"/>
        <v>#VALUE!</v>
      </c>
      <c r="F157" s="221" t="e">
        <f t="shared" si="33"/>
        <v>#VALUE!</v>
      </c>
      <c r="G157" s="221" t="e">
        <f t="shared" si="33"/>
        <v>#VALUE!</v>
      </c>
      <c r="H157" s="221" t="e">
        <f t="shared" si="33"/>
        <v>#VALUE!</v>
      </c>
      <c r="I157" s="221" t="e">
        <f t="shared" si="33"/>
        <v>#VALUE!</v>
      </c>
      <c r="J157" s="221">
        <v>-4197</v>
      </c>
      <c r="K157" s="221">
        <v>6397</v>
      </c>
      <c r="L157" s="221">
        <v>5525</v>
      </c>
      <c r="M157" s="221">
        <v>8365</v>
      </c>
      <c r="N157" s="221">
        <v>12933</v>
      </c>
      <c r="WM157" s="8"/>
      <c r="WN157" s="8"/>
    </row>
    <row r="158" spans="1:612" ht="23.25" x14ac:dyDescent="0.3">
      <c r="A158" s="194" t="s">
        <v>91</v>
      </c>
      <c r="B158" s="225" t="e">
        <f t="shared" ref="B158:I158" si="34">B116</f>
        <v>#REF!</v>
      </c>
      <c r="C158" s="225" t="e">
        <f t="shared" si="34"/>
        <v>#VALUE!</v>
      </c>
      <c r="D158" s="225" t="e">
        <f t="shared" si="34"/>
        <v>#VALUE!</v>
      </c>
      <c r="E158" s="225" t="e">
        <f t="shared" si="34"/>
        <v>#VALUE!</v>
      </c>
      <c r="F158" s="225" t="e">
        <f t="shared" si="34"/>
        <v>#VALUE!</v>
      </c>
      <c r="G158" s="225" t="e">
        <f t="shared" si="34"/>
        <v>#VALUE!</v>
      </c>
      <c r="H158" s="225" t="e">
        <f t="shared" si="34"/>
        <v>#VALUE!</v>
      </c>
      <c r="I158" s="225" t="e">
        <f t="shared" si="34"/>
        <v>#VALUE!</v>
      </c>
      <c r="J158" s="225">
        <v>10310</v>
      </c>
      <c r="K158" s="225">
        <v>1608</v>
      </c>
      <c r="L158" s="225">
        <v>3619</v>
      </c>
      <c r="M158" s="225">
        <v>2056</v>
      </c>
      <c r="N158" s="225">
        <v>1757</v>
      </c>
      <c r="WM158" s="8"/>
      <c r="WN158" s="8"/>
    </row>
    <row r="159" spans="1:612" ht="24" thickBot="1" x14ac:dyDescent="0.35">
      <c r="A159" s="194" t="s">
        <v>73</v>
      </c>
      <c r="B159" s="226" t="e">
        <f t="shared" ref="B159:I159" si="35">B157+B158</f>
        <v>#VALUE!</v>
      </c>
      <c r="C159" s="226" t="e">
        <f t="shared" si="35"/>
        <v>#VALUE!</v>
      </c>
      <c r="D159" s="226" t="e">
        <f t="shared" si="35"/>
        <v>#VALUE!</v>
      </c>
      <c r="E159" s="226" t="e">
        <f t="shared" si="35"/>
        <v>#VALUE!</v>
      </c>
      <c r="F159" s="226" t="e">
        <f t="shared" si="35"/>
        <v>#VALUE!</v>
      </c>
      <c r="G159" s="226" t="e">
        <f t="shared" si="35"/>
        <v>#VALUE!</v>
      </c>
      <c r="H159" s="226" t="e">
        <f t="shared" si="35"/>
        <v>#VALUE!</v>
      </c>
      <c r="I159" s="226" t="e">
        <f t="shared" si="35"/>
        <v>#VALUE!</v>
      </c>
      <c r="J159" s="226">
        <v>6113</v>
      </c>
      <c r="K159" s="226">
        <v>8005</v>
      </c>
      <c r="L159" s="226">
        <v>9144</v>
      </c>
      <c r="M159" s="226">
        <v>10421</v>
      </c>
      <c r="N159" s="226">
        <v>14690</v>
      </c>
      <c r="WM159" s="8"/>
      <c r="WN159" s="8"/>
    </row>
    <row r="160" spans="1:612" ht="24" thickTop="1" x14ac:dyDescent="0.3">
      <c r="A160" s="194"/>
      <c r="B160" s="182"/>
      <c r="C160" s="182"/>
      <c r="D160" s="182"/>
      <c r="E160" s="182"/>
      <c r="F160" s="182"/>
      <c r="G160" s="182"/>
      <c r="H160" s="182"/>
      <c r="I160" s="182"/>
      <c r="J160" s="182"/>
      <c r="K160" s="182"/>
      <c r="L160" s="182"/>
      <c r="M160" s="182"/>
      <c r="N160" s="182"/>
      <c r="WM160" s="8"/>
      <c r="WN160" s="8"/>
    </row>
    <row r="161" spans="1:612" ht="23.25" x14ac:dyDescent="0.3">
      <c r="A161" s="194"/>
      <c r="B161" s="182"/>
      <c r="C161" s="182"/>
      <c r="D161" s="182"/>
      <c r="E161" s="182"/>
      <c r="F161" s="182"/>
      <c r="G161" s="182"/>
      <c r="H161" s="182"/>
      <c r="I161" s="182"/>
      <c r="J161" s="182"/>
      <c r="K161" s="182"/>
      <c r="L161" s="182"/>
      <c r="M161" s="182"/>
      <c r="N161" s="182"/>
      <c r="WM161" s="8"/>
      <c r="WN161" s="8"/>
    </row>
    <row r="162" spans="1:612" ht="23.25" x14ac:dyDescent="0.25">
      <c r="A162" s="227" t="s">
        <v>149</v>
      </c>
      <c r="B162" s="227"/>
      <c r="C162" s="227"/>
      <c r="D162" s="227"/>
      <c r="E162" s="227"/>
      <c r="F162" s="227"/>
      <c r="G162" s="223"/>
      <c r="H162" s="223"/>
      <c r="I162" s="223"/>
      <c r="J162" s="223"/>
      <c r="K162" s="223"/>
      <c r="L162" s="223"/>
      <c r="M162" s="223"/>
      <c r="N162" s="223"/>
      <c r="WM162" s="8"/>
      <c r="WN162" s="8"/>
    </row>
    <row r="163" spans="1:612" ht="24" thickBot="1" x14ac:dyDescent="0.35">
      <c r="A163" s="194"/>
      <c r="B163" s="182"/>
      <c r="C163" s="182"/>
      <c r="D163" s="182"/>
      <c r="E163" s="182"/>
      <c r="F163" s="182"/>
      <c r="G163" s="182"/>
      <c r="H163" s="182"/>
      <c r="I163" s="182"/>
      <c r="J163" s="182"/>
      <c r="K163" s="182"/>
      <c r="L163" s="182"/>
      <c r="M163" s="182"/>
      <c r="N163" s="182"/>
      <c r="WM163" s="8"/>
      <c r="WN163" s="8"/>
    </row>
    <row r="164" spans="1:612" ht="24" x14ac:dyDescent="0.35">
      <c r="A164" s="194"/>
      <c r="B164" s="219" t="e">
        <f>#REF!</f>
        <v>#REF!</v>
      </c>
      <c r="C164" s="219" t="e">
        <f>#REF!</f>
        <v>#REF!</v>
      </c>
      <c r="D164" s="228" t="e">
        <f>#REF!</f>
        <v>#REF!</v>
      </c>
      <c r="E164" s="228" t="e">
        <f t="shared" ref="E164:I165" si="36">E4</f>
        <v>#REF!</v>
      </c>
      <c r="F164" s="219" t="e">
        <f t="shared" si="36"/>
        <v>#REF!</v>
      </c>
      <c r="G164" s="219" t="e">
        <f t="shared" si="36"/>
        <v>#REF!</v>
      </c>
      <c r="H164" s="219" t="e">
        <f t="shared" si="36"/>
        <v>#REF!</v>
      </c>
      <c r="I164" s="219" t="e">
        <f t="shared" si="36"/>
        <v>#REF!</v>
      </c>
      <c r="J164" s="219" t="s">
        <v>0</v>
      </c>
      <c r="K164" s="229" t="s">
        <v>1</v>
      </c>
      <c r="L164" s="229" t="s">
        <v>2</v>
      </c>
      <c r="M164" s="229" t="s">
        <v>3</v>
      </c>
      <c r="N164" s="229" t="s">
        <v>0</v>
      </c>
      <c r="WM164" s="8"/>
      <c r="WN164" s="8"/>
    </row>
    <row r="165" spans="1:612" ht="24.75" thickBot="1" x14ac:dyDescent="0.4">
      <c r="A165" s="194"/>
      <c r="B165" s="224" t="e">
        <f>#REF!</f>
        <v>#REF!</v>
      </c>
      <c r="C165" s="224" t="e">
        <f>#REF!</f>
        <v>#REF!</v>
      </c>
      <c r="D165" s="230" t="e">
        <f>#REF!</f>
        <v>#REF!</v>
      </c>
      <c r="E165" s="231" t="e">
        <f t="shared" si="36"/>
        <v>#REF!</v>
      </c>
      <c r="F165" s="220" t="e">
        <f t="shared" si="36"/>
        <v>#REF!</v>
      </c>
      <c r="G165" s="220" t="e">
        <f t="shared" si="36"/>
        <v>#REF!</v>
      </c>
      <c r="H165" s="220" t="e">
        <f t="shared" si="36"/>
        <v>#REF!</v>
      </c>
      <c r="I165" s="220" t="e">
        <f t="shared" si="36"/>
        <v>#REF!</v>
      </c>
      <c r="J165" s="224">
        <v>2020</v>
      </c>
      <c r="K165" s="232">
        <v>2020</v>
      </c>
      <c r="L165" s="232">
        <v>2020</v>
      </c>
      <c r="M165" s="232">
        <v>2020</v>
      </c>
      <c r="N165" s="232">
        <v>2021</v>
      </c>
      <c r="WM165" s="8"/>
      <c r="WN165" s="8"/>
    </row>
    <row r="166" spans="1:612" ht="23.25" x14ac:dyDescent="0.3">
      <c r="A166" s="194" t="s">
        <v>126</v>
      </c>
      <c r="B166" s="233">
        <f>B110</f>
        <v>0</v>
      </c>
      <c r="C166" s="233">
        <f>C110</f>
        <v>0</v>
      </c>
      <c r="D166" s="233">
        <f>D110</f>
        <v>0</v>
      </c>
      <c r="E166" s="233">
        <f>E123</f>
        <v>0.32</v>
      </c>
      <c r="F166" s="233">
        <f>F123</f>
        <v>0.27</v>
      </c>
      <c r="G166" s="233">
        <f>G123</f>
        <v>0.31</v>
      </c>
      <c r="H166" s="233">
        <f>H123</f>
        <v>0.34</v>
      </c>
      <c r="I166" s="233">
        <f>I123</f>
        <v>0.25</v>
      </c>
      <c r="J166" s="233">
        <v>-0.23</v>
      </c>
      <c r="K166" s="233">
        <v>0.36</v>
      </c>
      <c r="L166" s="233">
        <v>0.31</v>
      </c>
      <c r="M166" s="233">
        <v>0.47</v>
      </c>
      <c r="N166" s="233">
        <v>0.72</v>
      </c>
      <c r="WM166" s="8"/>
      <c r="WN166" s="8"/>
    </row>
    <row r="167" spans="1:612" ht="23.25" x14ac:dyDescent="0.3">
      <c r="A167" s="194" t="s">
        <v>92</v>
      </c>
      <c r="B167" s="234" t="e">
        <f>#REF!/B116</f>
        <v>#REF!</v>
      </c>
      <c r="C167" s="234" t="e">
        <f>#REF!/C116</f>
        <v>#REF!</v>
      </c>
      <c r="D167" s="234" t="e">
        <f>#REF!/D116</f>
        <v>#REF!</v>
      </c>
      <c r="E167" s="234">
        <f t="shared" ref="E167:I167" si="37">E168-E166</f>
        <v>8.0000000000000016E-2</v>
      </c>
      <c r="F167" s="234">
        <f t="shared" si="37"/>
        <v>0.20999999999999996</v>
      </c>
      <c r="G167" s="234">
        <f t="shared" si="37"/>
        <v>7.0000000000000007E-2</v>
      </c>
      <c r="H167" s="234">
        <f t="shared" si="37"/>
        <v>0.10999999999999999</v>
      </c>
      <c r="I167" s="234">
        <f t="shared" si="37"/>
        <v>0.15000000000000002</v>
      </c>
      <c r="J167" s="234">
        <v>0.57999999999999996</v>
      </c>
      <c r="K167" s="234">
        <v>9.0000000000000024E-2</v>
      </c>
      <c r="L167" s="234">
        <v>0.2</v>
      </c>
      <c r="M167" s="234">
        <v>0.10999999999999999</v>
      </c>
      <c r="N167" s="234">
        <v>9.9999999999999978E-2</v>
      </c>
      <c r="WM167" s="8"/>
      <c r="WN167" s="8"/>
    </row>
    <row r="168" spans="1:612" ht="24" thickBot="1" x14ac:dyDescent="0.35">
      <c r="A168" s="194" t="s">
        <v>127</v>
      </c>
      <c r="B168" s="235" t="e">
        <f>B166+B167</f>
        <v>#REF!</v>
      </c>
      <c r="C168" s="235" t="e">
        <f>C166+C167</f>
        <v>#REF!</v>
      </c>
      <c r="D168" s="235" t="e">
        <f>D166+D167</f>
        <v>#REF!</v>
      </c>
      <c r="E168" s="235">
        <f>E120</f>
        <v>0.4</v>
      </c>
      <c r="F168" s="235">
        <f>F120</f>
        <v>0.48</v>
      </c>
      <c r="G168" s="235">
        <f>G120</f>
        <v>0.38</v>
      </c>
      <c r="H168" s="235">
        <f>H120</f>
        <v>0.45</v>
      </c>
      <c r="I168" s="235">
        <f>I120</f>
        <v>0.4</v>
      </c>
      <c r="J168" s="235">
        <v>0.35</v>
      </c>
      <c r="K168" s="235">
        <v>0.45</v>
      </c>
      <c r="L168" s="235">
        <v>0.51</v>
      </c>
      <c r="M168" s="235">
        <v>0.57999999999999996</v>
      </c>
      <c r="N168" s="235">
        <v>0.82</v>
      </c>
      <c r="WM168" s="8"/>
      <c r="WN168" s="8"/>
    </row>
    <row r="169" spans="1:612" ht="24" thickTop="1" x14ac:dyDescent="0.3">
      <c r="A169" s="194"/>
      <c r="B169" s="182"/>
      <c r="C169" s="182"/>
      <c r="D169" s="182"/>
      <c r="E169" s="182"/>
      <c r="F169" s="182"/>
      <c r="G169" s="182"/>
      <c r="H169" s="182"/>
      <c r="I169" s="182"/>
      <c r="J169" s="182"/>
      <c r="K169" s="182"/>
      <c r="L169" s="182"/>
      <c r="M169" s="182"/>
      <c r="N169" s="182"/>
      <c r="WM169" s="8"/>
      <c r="WN169" s="8"/>
    </row>
    <row r="170" spans="1:612" ht="23.25" x14ac:dyDescent="0.3">
      <c r="A170" s="194"/>
      <c r="B170" s="182"/>
      <c r="C170" s="182"/>
      <c r="D170" s="182"/>
      <c r="E170" s="182"/>
      <c r="F170" s="182"/>
      <c r="G170" s="182"/>
      <c r="H170" s="182"/>
      <c r="I170" s="182"/>
      <c r="J170" s="182"/>
      <c r="K170" s="182"/>
      <c r="L170" s="182"/>
      <c r="M170" s="182"/>
      <c r="N170" s="182"/>
      <c r="WM170" s="8"/>
      <c r="WN170" s="8"/>
    </row>
    <row r="171" spans="1:612" ht="23.25" x14ac:dyDescent="0.25">
      <c r="A171" s="227" t="s">
        <v>148</v>
      </c>
      <c r="B171" s="227"/>
      <c r="C171" s="227"/>
      <c r="D171" s="227"/>
      <c r="E171" s="227"/>
      <c r="F171" s="227"/>
      <c r="G171" s="223"/>
      <c r="H171" s="223"/>
      <c r="I171" s="223"/>
      <c r="J171" s="223"/>
      <c r="K171" s="223"/>
      <c r="L171" s="223"/>
      <c r="M171" s="223"/>
      <c r="N171" s="223"/>
      <c r="WM171" s="8"/>
      <c r="WN171" s="8"/>
    </row>
    <row r="172" spans="1:612" ht="24" thickBot="1" x14ac:dyDescent="0.35">
      <c r="A172" s="194"/>
      <c r="B172" s="182"/>
      <c r="C172" s="182"/>
      <c r="D172" s="182"/>
      <c r="E172" s="182"/>
      <c r="F172" s="182"/>
      <c r="G172" s="182"/>
      <c r="H172" s="182"/>
      <c r="I172" s="182"/>
      <c r="J172" s="182"/>
      <c r="K172" s="182"/>
      <c r="L172" s="182"/>
      <c r="M172" s="182"/>
      <c r="N172" s="182"/>
      <c r="WM172" s="8"/>
      <c r="WN172" s="8"/>
    </row>
    <row r="173" spans="1:612" ht="24" x14ac:dyDescent="0.35">
      <c r="A173" s="194"/>
      <c r="B173" s="219" t="e">
        <f t="shared" ref="B173:I174" si="38">B155</f>
        <v>#REF!</v>
      </c>
      <c r="C173" s="219" t="e">
        <f t="shared" si="38"/>
        <v>#REF!</v>
      </c>
      <c r="D173" s="219" t="e">
        <f t="shared" si="38"/>
        <v>#REF!</v>
      </c>
      <c r="E173" s="219" t="e">
        <f t="shared" si="38"/>
        <v>#REF!</v>
      </c>
      <c r="F173" s="219" t="e">
        <f t="shared" si="38"/>
        <v>#REF!</v>
      </c>
      <c r="G173" s="219" t="e">
        <f t="shared" si="38"/>
        <v>#REF!</v>
      </c>
      <c r="H173" s="219" t="e">
        <f t="shared" si="38"/>
        <v>#REF!</v>
      </c>
      <c r="I173" s="219" t="e">
        <f t="shared" si="38"/>
        <v>#REF!</v>
      </c>
      <c r="J173" s="219" t="s">
        <v>0</v>
      </c>
      <c r="K173" s="219" t="s">
        <v>1</v>
      </c>
      <c r="L173" s="219" t="s">
        <v>2</v>
      </c>
      <c r="M173" s="219" t="s">
        <v>3</v>
      </c>
      <c r="N173" s="219" t="s">
        <v>0</v>
      </c>
      <c r="WM173" s="8"/>
      <c r="WN173" s="8"/>
    </row>
    <row r="174" spans="1:612" ht="24.75" thickBot="1" x14ac:dyDescent="0.35">
      <c r="A174" s="194"/>
      <c r="B174" s="224" t="e">
        <f t="shared" si="38"/>
        <v>#REF!</v>
      </c>
      <c r="C174" s="224" t="e">
        <f t="shared" si="38"/>
        <v>#REF!</v>
      </c>
      <c r="D174" s="224" t="e">
        <f t="shared" si="38"/>
        <v>#REF!</v>
      </c>
      <c r="E174" s="224" t="e">
        <f t="shared" si="38"/>
        <v>#REF!</v>
      </c>
      <c r="F174" s="224" t="e">
        <f t="shared" si="38"/>
        <v>#REF!</v>
      </c>
      <c r="G174" s="224" t="e">
        <f t="shared" si="38"/>
        <v>#REF!</v>
      </c>
      <c r="H174" s="224" t="e">
        <f t="shared" si="38"/>
        <v>#REF!</v>
      </c>
      <c r="I174" s="224" t="e">
        <f t="shared" si="38"/>
        <v>#REF!</v>
      </c>
      <c r="J174" s="224">
        <v>2020</v>
      </c>
      <c r="K174" s="224">
        <v>2020</v>
      </c>
      <c r="L174" s="224">
        <v>2020</v>
      </c>
      <c r="M174" s="224">
        <v>2020</v>
      </c>
      <c r="N174" s="224">
        <v>2021</v>
      </c>
      <c r="WM174" s="8"/>
      <c r="WN174" s="8"/>
    </row>
    <row r="175" spans="1:612" ht="22.5" customHeight="1" x14ac:dyDescent="0.3">
      <c r="A175" s="194" t="s">
        <v>129</v>
      </c>
      <c r="B175" s="233">
        <f t="shared" ref="B175:I175" si="39">B124</f>
        <v>0.34</v>
      </c>
      <c r="C175" s="233">
        <f t="shared" si="39"/>
        <v>0.24</v>
      </c>
      <c r="D175" s="233">
        <f t="shared" si="39"/>
        <v>0.24</v>
      </c>
      <c r="E175" s="233">
        <f t="shared" si="39"/>
        <v>0.31</v>
      </c>
      <c r="F175" s="233">
        <f t="shared" si="39"/>
        <v>0.27</v>
      </c>
      <c r="G175" s="233">
        <f t="shared" si="39"/>
        <v>0.3</v>
      </c>
      <c r="H175" s="233">
        <f t="shared" si="39"/>
        <v>0.33</v>
      </c>
      <c r="I175" s="233">
        <f t="shared" si="39"/>
        <v>0.22</v>
      </c>
      <c r="J175" s="233">
        <v>-0.23</v>
      </c>
      <c r="K175" s="233">
        <v>0.36</v>
      </c>
      <c r="L175" s="233">
        <v>0.31</v>
      </c>
      <c r="M175" s="233">
        <v>0.46</v>
      </c>
      <c r="N175" s="233">
        <v>0.71</v>
      </c>
      <c r="WM175" s="8"/>
      <c r="WN175" s="8"/>
    </row>
    <row r="176" spans="1:612" ht="23.25" x14ac:dyDescent="0.3">
      <c r="A176" s="194" t="s">
        <v>92</v>
      </c>
      <c r="B176" s="234" t="e">
        <f>B158/B127</f>
        <v>#REF!</v>
      </c>
      <c r="C176" s="234" t="e">
        <f>C158/C127</f>
        <v>#VALUE!</v>
      </c>
      <c r="D176" s="234" t="e">
        <f>D158/D127</f>
        <v>#VALUE!</v>
      </c>
      <c r="E176" s="234">
        <f t="shared" ref="E176:I176" si="40">E177-E175</f>
        <v>8.0000000000000016E-2</v>
      </c>
      <c r="F176" s="234">
        <f t="shared" si="40"/>
        <v>0.19999999999999996</v>
      </c>
      <c r="G176" s="234">
        <f t="shared" si="40"/>
        <v>7.0000000000000007E-2</v>
      </c>
      <c r="H176" s="234">
        <f t="shared" si="40"/>
        <v>9.9999999999999978E-2</v>
      </c>
      <c r="I176" s="234">
        <f t="shared" si="40"/>
        <v>0.13999999999999999</v>
      </c>
      <c r="J176" s="234">
        <v>0.57999999999999996</v>
      </c>
      <c r="K176" s="234">
        <v>9.0000000000000024E-2</v>
      </c>
      <c r="L176" s="234">
        <v>0.2</v>
      </c>
      <c r="M176" s="234">
        <v>0.10999999999999993</v>
      </c>
      <c r="N176" s="234">
        <v>0.10000000000000009</v>
      </c>
      <c r="WM176" s="8"/>
      <c r="WN176" s="8"/>
    </row>
    <row r="177" spans="1:612" ht="24" thickBot="1" x14ac:dyDescent="0.35">
      <c r="A177" s="194" t="s">
        <v>128</v>
      </c>
      <c r="B177" s="235" t="e">
        <f>B175+B176</f>
        <v>#REF!</v>
      </c>
      <c r="C177" s="235" t="e">
        <f>C175+C176</f>
        <v>#VALUE!</v>
      </c>
      <c r="D177" s="235" t="e">
        <f>D175+D176</f>
        <v>#VALUE!</v>
      </c>
      <c r="E177" s="235">
        <f>E121</f>
        <v>0.39</v>
      </c>
      <c r="F177" s="235">
        <f>F121</f>
        <v>0.47</v>
      </c>
      <c r="G177" s="235">
        <f>G121</f>
        <v>0.37</v>
      </c>
      <c r="H177" s="235">
        <f>H121</f>
        <v>0.43</v>
      </c>
      <c r="I177" s="235">
        <f>I121</f>
        <v>0.36</v>
      </c>
      <c r="J177" s="235">
        <v>0.35</v>
      </c>
      <c r="K177" s="235">
        <v>0.45</v>
      </c>
      <c r="L177" s="235">
        <v>0.51</v>
      </c>
      <c r="M177" s="235">
        <v>0.56999999999999995</v>
      </c>
      <c r="N177" s="235">
        <v>0.81</v>
      </c>
      <c r="WM177" s="8"/>
      <c r="WN177" s="8"/>
    </row>
    <row r="178" spans="1:612" ht="24" thickTop="1" x14ac:dyDescent="0.3">
      <c r="A178" s="194"/>
      <c r="B178" s="182"/>
      <c r="C178" s="182"/>
      <c r="D178" s="182"/>
      <c r="E178" s="182"/>
      <c r="F178" s="182"/>
      <c r="G178" s="182"/>
      <c r="H178" s="182"/>
      <c r="I178" s="182"/>
      <c r="J178" s="182"/>
      <c r="K178" s="182"/>
      <c r="L178" s="182"/>
      <c r="M178" s="182"/>
      <c r="N178" s="182"/>
      <c r="WM178" s="8"/>
      <c r="WN178" s="8"/>
    </row>
    <row r="179" spans="1:612" ht="23.25" x14ac:dyDescent="0.3">
      <c r="A179" s="194"/>
      <c r="B179" s="182"/>
      <c r="C179" s="182"/>
      <c r="D179" s="182"/>
      <c r="E179" s="182"/>
      <c r="F179" s="182"/>
      <c r="G179" s="182"/>
      <c r="H179" s="182"/>
      <c r="I179" s="182"/>
      <c r="J179" s="182"/>
      <c r="K179" s="182"/>
      <c r="L179" s="182"/>
      <c r="M179" s="182"/>
      <c r="N179" s="182"/>
      <c r="WM179" s="8"/>
      <c r="WN179" s="8"/>
    </row>
    <row r="180" spans="1:612" ht="23.25" x14ac:dyDescent="0.25">
      <c r="A180" s="227" t="s">
        <v>152</v>
      </c>
      <c r="B180" s="227"/>
      <c r="C180" s="227"/>
      <c r="D180" s="227"/>
      <c r="E180" s="227"/>
      <c r="F180" s="227"/>
      <c r="G180" s="223"/>
      <c r="H180" s="223"/>
      <c r="I180" s="223"/>
      <c r="J180" s="223"/>
      <c r="K180" s="223"/>
      <c r="L180" s="223"/>
      <c r="M180" s="223"/>
      <c r="N180" s="223"/>
      <c r="WM180" s="8"/>
      <c r="WN180" s="8"/>
    </row>
    <row r="181" spans="1:612" ht="24" thickBot="1" x14ac:dyDescent="0.35">
      <c r="A181" s="236"/>
      <c r="B181" s="182"/>
      <c r="C181" s="182"/>
      <c r="D181" s="182"/>
      <c r="E181" s="182"/>
      <c r="F181" s="182"/>
      <c r="G181" s="182"/>
      <c r="H181" s="182"/>
      <c r="I181" s="182"/>
      <c r="J181" s="182"/>
      <c r="K181" s="182"/>
      <c r="L181" s="182"/>
      <c r="M181" s="182"/>
      <c r="N181" s="182"/>
      <c r="WM181" s="8"/>
      <c r="WN181" s="8"/>
    </row>
    <row r="182" spans="1:612" ht="24" x14ac:dyDescent="0.35">
      <c r="A182" s="194"/>
      <c r="B182" s="219" t="e">
        <f t="shared" ref="B182:I183" si="41">B155</f>
        <v>#REF!</v>
      </c>
      <c r="C182" s="219" t="e">
        <f t="shared" si="41"/>
        <v>#REF!</v>
      </c>
      <c r="D182" s="219" t="e">
        <f t="shared" si="41"/>
        <v>#REF!</v>
      </c>
      <c r="E182" s="219" t="e">
        <f t="shared" si="41"/>
        <v>#REF!</v>
      </c>
      <c r="F182" s="219" t="e">
        <f t="shared" si="41"/>
        <v>#REF!</v>
      </c>
      <c r="G182" s="219" t="e">
        <f t="shared" si="41"/>
        <v>#REF!</v>
      </c>
      <c r="H182" s="219" t="e">
        <f t="shared" si="41"/>
        <v>#REF!</v>
      </c>
      <c r="I182" s="219" t="e">
        <f t="shared" si="41"/>
        <v>#REF!</v>
      </c>
      <c r="J182" s="219" t="s">
        <v>0</v>
      </c>
      <c r="K182" s="219" t="s">
        <v>1</v>
      </c>
      <c r="L182" s="219" t="s">
        <v>2</v>
      </c>
      <c r="M182" s="219" t="s">
        <v>3</v>
      </c>
      <c r="N182" s="219" t="s">
        <v>0</v>
      </c>
      <c r="WM182" s="8"/>
      <c r="WN182" s="8"/>
    </row>
    <row r="183" spans="1:612" ht="24.75" thickBot="1" x14ac:dyDescent="0.35">
      <c r="A183" s="194"/>
      <c r="B183" s="224" t="e">
        <f t="shared" si="41"/>
        <v>#REF!</v>
      </c>
      <c r="C183" s="224" t="e">
        <f t="shared" si="41"/>
        <v>#REF!</v>
      </c>
      <c r="D183" s="224" t="e">
        <f t="shared" si="41"/>
        <v>#REF!</v>
      </c>
      <c r="E183" s="224" t="e">
        <f t="shared" si="41"/>
        <v>#REF!</v>
      </c>
      <c r="F183" s="224" t="e">
        <f t="shared" si="41"/>
        <v>#REF!</v>
      </c>
      <c r="G183" s="224" t="e">
        <f t="shared" si="41"/>
        <v>#REF!</v>
      </c>
      <c r="H183" s="224" t="e">
        <f t="shared" si="41"/>
        <v>#REF!</v>
      </c>
      <c r="I183" s="224" t="e">
        <f t="shared" si="41"/>
        <v>#REF!</v>
      </c>
      <c r="J183" s="224">
        <v>2020</v>
      </c>
      <c r="K183" s="224">
        <v>2020</v>
      </c>
      <c r="L183" s="224">
        <v>2020</v>
      </c>
      <c r="M183" s="224">
        <v>2020</v>
      </c>
      <c r="N183" s="224">
        <v>2021</v>
      </c>
      <c r="WM183" s="8"/>
      <c r="WN183" s="8"/>
    </row>
    <row r="184" spans="1:612" ht="23.25" x14ac:dyDescent="0.3">
      <c r="A184" s="194" t="s">
        <v>124</v>
      </c>
      <c r="B184" s="221" t="e">
        <f t="shared" ref="B184:I184" si="42">B98</f>
        <v>#VALUE!</v>
      </c>
      <c r="C184" s="221" t="e">
        <f t="shared" si="42"/>
        <v>#VALUE!</v>
      </c>
      <c r="D184" s="221" t="e">
        <f t="shared" si="42"/>
        <v>#VALUE!</v>
      </c>
      <c r="E184" s="221" t="e">
        <f t="shared" si="42"/>
        <v>#VALUE!</v>
      </c>
      <c r="F184" s="221" t="e">
        <f t="shared" si="42"/>
        <v>#VALUE!</v>
      </c>
      <c r="G184" s="221" t="e">
        <f t="shared" si="42"/>
        <v>#VALUE!</v>
      </c>
      <c r="H184" s="221" t="e">
        <f t="shared" si="42"/>
        <v>#VALUE!</v>
      </c>
      <c r="I184" s="221" t="e">
        <f t="shared" si="42"/>
        <v>#VALUE!</v>
      </c>
      <c r="J184" s="221">
        <v>-4197</v>
      </c>
      <c r="K184" s="221">
        <v>6397</v>
      </c>
      <c r="L184" s="221">
        <v>5525</v>
      </c>
      <c r="M184" s="221">
        <v>8365</v>
      </c>
      <c r="N184" s="221">
        <v>12933</v>
      </c>
      <c r="WM184" s="8"/>
      <c r="WN184" s="8"/>
    </row>
    <row r="185" spans="1:612" ht="23.25" x14ac:dyDescent="0.3">
      <c r="A185" s="194" t="s">
        <v>130</v>
      </c>
      <c r="B185" s="237" t="e">
        <f t="shared" ref="B185:I185" si="43">B97</f>
        <v>#VALUE!</v>
      </c>
      <c r="C185" s="237" t="e">
        <f t="shared" si="43"/>
        <v>#VALUE!</v>
      </c>
      <c r="D185" s="237" t="e">
        <f t="shared" si="43"/>
        <v>#VALUE!</v>
      </c>
      <c r="E185" s="237" t="e">
        <f t="shared" si="43"/>
        <v>#VALUE!</v>
      </c>
      <c r="F185" s="237" t="e">
        <f t="shared" si="43"/>
        <v>#VALUE!</v>
      </c>
      <c r="G185" s="237" t="e">
        <f t="shared" si="43"/>
        <v>#VALUE!</v>
      </c>
      <c r="H185" s="237" t="e">
        <f t="shared" si="43"/>
        <v>#VALUE!</v>
      </c>
      <c r="I185" s="237" t="e">
        <f t="shared" si="43"/>
        <v>#VALUE!</v>
      </c>
      <c r="J185" s="237">
        <v>-2150</v>
      </c>
      <c r="K185" s="237">
        <v>3449</v>
      </c>
      <c r="L185" s="237">
        <v>2859</v>
      </c>
      <c r="M185" s="237">
        <v>4394</v>
      </c>
      <c r="N185" s="237">
        <v>5641</v>
      </c>
      <c r="WM185" s="8"/>
      <c r="WN185" s="8"/>
    </row>
    <row r="186" spans="1:612" ht="23.25" x14ac:dyDescent="0.3">
      <c r="A186" s="194" t="s">
        <v>131</v>
      </c>
      <c r="B186" s="225" t="e">
        <f t="shared" ref="B186:I186" si="44">B184+B185</f>
        <v>#VALUE!</v>
      </c>
      <c r="C186" s="225" t="e">
        <f t="shared" si="44"/>
        <v>#VALUE!</v>
      </c>
      <c r="D186" s="225" t="e">
        <f t="shared" si="44"/>
        <v>#VALUE!</v>
      </c>
      <c r="E186" s="225" t="e">
        <f t="shared" si="44"/>
        <v>#VALUE!</v>
      </c>
      <c r="F186" s="225" t="e">
        <f t="shared" si="44"/>
        <v>#VALUE!</v>
      </c>
      <c r="G186" s="221" t="e">
        <f t="shared" si="44"/>
        <v>#VALUE!</v>
      </c>
      <c r="H186" s="221" t="e">
        <f t="shared" si="44"/>
        <v>#VALUE!</v>
      </c>
      <c r="I186" s="221" t="e">
        <f t="shared" si="44"/>
        <v>#VALUE!</v>
      </c>
      <c r="J186" s="221">
        <v>-6347</v>
      </c>
      <c r="K186" s="221">
        <v>9846</v>
      </c>
      <c r="L186" s="221">
        <v>8384</v>
      </c>
      <c r="M186" s="221">
        <v>12759</v>
      </c>
      <c r="N186" s="221">
        <v>18574</v>
      </c>
      <c r="WM186" s="8"/>
      <c r="WN186" s="8"/>
    </row>
    <row r="187" spans="1:612" ht="23.25" x14ac:dyDescent="0.3">
      <c r="A187" s="194"/>
      <c r="B187" s="225"/>
      <c r="C187" s="225"/>
      <c r="D187" s="225"/>
      <c r="E187" s="225"/>
      <c r="F187" s="225"/>
      <c r="G187" s="225"/>
      <c r="H187" s="225"/>
      <c r="I187" s="225"/>
      <c r="J187" s="225"/>
      <c r="K187" s="225"/>
      <c r="L187" s="225"/>
      <c r="M187" s="225"/>
      <c r="N187" s="225"/>
      <c r="WM187" s="8"/>
      <c r="WN187" s="8"/>
    </row>
    <row r="188" spans="1:612" ht="23.25" x14ac:dyDescent="0.3">
      <c r="A188" s="194" t="s">
        <v>71</v>
      </c>
      <c r="B188" s="238" t="e">
        <f t="shared" ref="B188:I190" si="45">B87</f>
        <v>#VALUE!</v>
      </c>
      <c r="C188" s="238" t="e">
        <f t="shared" si="45"/>
        <v>#VALUE!</v>
      </c>
      <c r="D188" s="238" t="e">
        <f t="shared" si="45"/>
        <v>#VALUE!</v>
      </c>
      <c r="E188" s="238" t="e">
        <f t="shared" si="45"/>
        <v>#VALUE!</v>
      </c>
      <c r="F188" s="238" t="e">
        <f t="shared" si="45"/>
        <v>#VALUE!</v>
      </c>
      <c r="G188" s="238" t="e">
        <f t="shared" si="45"/>
        <v>#VALUE!</v>
      </c>
      <c r="H188" s="238" t="e">
        <f t="shared" si="45"/>
        <v>#VALUE!</v>
      </c>
      <c r="I188" s="238" t="e">
        <f t="shared" si="45"/>
        <v>#VALUE!</v>
      </c>
      <c r="J188" s="238">
        <v>8428</v>
      </c>
      <c r="K188" s="238">
        <v>8352</v>
      </c>
      <c r="L188" s="238">
        <v>8007</v>
      </c>
      <c r="M188" s="238">
        <v>7728</v>
      </c>
      <c r="N188" s="238">
        <v>7584</v>
      </c>
      <c r="WM188" s="8"/>
      <c r="WN188" s="8"/>
    </row>
    <row r="189" spans="1:612" ht="23.25" x14ac:dyDescent="0.3">
      <c r="A189" s="201" t="s">
        <v>93</v>
      </c>
      <c r="B189" s="239" t="e">
        <f t="shared" si="45"/>
        <v>#VALUE!</v>
      </c>
      <c r="C189" s="239" t="e">
        <f t="shared" si="45"/>
        <v>#VALUE!</v>
      </c>
      <c r="D189" s="239" t="e">
        <f t="shared" si="45"/>
        <v>#VALUE!</v>
      </c>
      <c r="E189" s="239" t="e">
        <f t="shared" si="45"/>
        <v>#VALUE!</v>
      </c>
      <c r="F189" s="239" t="e">
        <f t="shared" si="45"/>
        <v>#VALUE!</v>
      </c>
      <c r="G189" s="239" t="e">
        <f t="shared" si="45"/>
        <v>#VALUE!</v>
      </c>
      <c r="H189" s="239" t="e">
        <f t="shared" si="45"/>
        <v>#VALUE!</v>
      </c>
      <c r="I189" s="239" t="e">
        <f t="shared" si="45"/>
        <v>#VALUE!</v>
      </c>
      <c r="J189" s="239">
        <v>65</v>
      </c>
      <c r="K189" s="239">
        <v>66</v>
      </c>
      <c r="L189" s="239">
        <v>69</v>
      </c>
      <c r="M189" s="239">
        <v>16</v>
      </c>
      <c r="N189" s="239">
        <v>20</v>
      </c>
      <c r="WM189" s="8"/>
      <c r="WN189" s="8"/>
    </row>
    <row r="190" spans="1:612" ht="23.25" customHeight="1" x14ac:dyDescent="0.3">
      <c r="A190" s="201" t="s">
        <v>153</v>
      </c>
      <c r="B190" s="239" t="e">
        <f t="shared" si="45"/>
        <v>#VALUE!</v>
      </c>
      <c r="C190" s="239" t="e">
        <f t="shared" si="45"/>
        <v>#VALUE!</v>
      </c>
      <c r="D190" s="239" t="e">
        <f t="shared" si="45"/>
        <v>#VALUE!</v>
      </c>
      <c r="E190" s="239" t="e">
        <f t="shared" si="45"/>
        <v>#VALUE!</v>
      </c>
      <c r="F190" s="239" t="e">
        <f t="shared" si="45"/>
        <v>#VALUE!</v>
      </c>
      <c r="G190" s="239" t="e">
        <f t="shared" si="45"/>
        <v>#VALUE!</v>
      </c>
      <c r="H190" s="239" t="e">
        <f t="shared" si="45"/>
        <v>#VALUE!</v>
      </c>
      <c r="I190" s="239" t="e">
        <f t="shared" si="45"/>
        <v>#VALUE!</v>
      </c>
      <c r="J190" s="239">
        <v>0</v>
      </c>
      <c r="K190" s="239">
        <v>0</v>
      </c>
      <c r="L190" s="239">
        <v>6</v>
      </c>
      <c r="M190" s="239">
        <v>0</v>
      </c>
      <c r="N190" s="239">
        <v>0</v>
      </c>
      <c r="WM190" s="8"/>
      <c r="WN190" s="8"/>
    </row>
    <row r="191" spans="1:612" ht="20.25" hidden="1" customHeight="1" x14ac:dyDescent="0.3">
      <c r="A191" s="201" t="s">
        <v>84</v>
      </c>
      <c r="B191" s="239" t="e">
        <f>+#REF!</f>
        <v>#REF!</v>
      </c>
      <c r="C191" s="239" t="e">
        <f>+#REF!</f>
        <v>#REF!</v>
      </c>
      <c r="D191" s="239" t="e">
        <f>+#REF!</f>
        <v>#REF!</v>
      </c>
      <c r="E191" s="239" t="e">
        <f>+#REF!</f>
        <v>#REF!</v>
      </c>
      <c r="F191" s="239" t="e">
        <f>+#REF!</f>
        <v>#REF!</v>
      </c>
      <c r="G191" s="239" t="e">
        <f>+#REF!</f>
        <v>#REF!</v>
      </c>
      <c r="H191" s="239" t="e">
        <f>+#REF!</f>
        <v>#REF!</v>
      </c>
      <c r="I191" s="239" t="e">
        <f>+#REF!</f>
        <v>#REF!</v>
      </c>
      <c r="J191" s="239">
        <v>0</v>
      </c>
      <c r="K191" s="239">
        <v>0</v>
      </c>
      <c r="L191" s="239">
        <v>0</v>
      </c>
      <c r="M191" s="239">
        <v>0</v>
      </c>
      <c r="N191" s="239">
        <v>0</v>
      </c>
      <c r="WM191" s="8"/>
      <c r="WN191" s="8"/>
    </row>
    <row r="192" spans="1:612" ht="23.25" x14ac:dyDescent="0.3">
      <c r="A192" s="181" t="s">
        <v>94</v>
      </c>
      <c r="B192" s="238" t="e">
        <f t="shared" ref="B192:I192" si="46">B86</f>
        <v>#REF!</v>
      </c>
      <c r="C192" s="238" t="e">
        <f t="shared" si="46"/>
        <v>#REF!</v>
      </c>
      <c r="D192" s="238" t="e">
        <f t="shared" si="46"/>
        <v>#REF!</v>
      </c>
      <c r="E192" s="238" t="e">
        <f t="shared" si="46"/>
        <v>#REF!</v>
      </c>
      <c r="F192" s="238" t="e">
        <f t="shared" si="46"/>
        <v>#REF!</v>
      </c>
      <c r="G192" s="238" t="e">
        <f t="shared" si="46"/>
        <v>#REF!</v>
      </c>
      <c r="H192" s="238" t="e">
        <f t="shared" si="46"/>
        <v>#REF!</v>
      </c>
      <c r="I192" s="238" t="e">
        <f t="shared" si="46"/>
        <v>#REF!</v>
      </c>
      <c r="J192" s="238">
        <v>831</v>
      </c>
      <c r="K192" s="238">
        <v>715</v>
      </c>
      <c r="L192" s="238">
        <v>927</v>
      </c>
      <c r="M192" s="238">
        <v>897</v>
      </c>
      <c r="N192" s="238">
        <v>1308</v>
      </c>
      <c r="WM192" s="8"/>
      <c r="WN192" s="8"/>
    </row>
    <row r="193" spans="1:612" ht="23.25" x14ac:dyDescent="0.3">
      <c r="A193" s="194" t="s">
        <v>95</v>
      </c>
      <c r="B193" s="225" t="e">
        <f t="shared" ref="B193:I193" si="47">B85</f>
        <v>#REF!</v>
      </c>
      <c r="C193" s="225" t="e">
        <f t="shared" si="47"/>
        <v>#REF!</v>
      </c>
      <c r="D193" s="225" t="e">
        <f t="shared" si="47"/>
        <v>#REF!</v>
      </c>
      <c r="E193" s="225" t="e">
        <f t="shared" si="47"/>
        <v>#REF!</v>
      </c>
      <c r="F193" s="225" t="e">
        <f t="shared" si="47"/>
        <v>#REF!</v>
      </c>
      <c r="G193" s="225" t="e">
        <f t="shared" si="47"/>
        <v>#REF!</v>
      </c>
      <c r="H193" s="225" t="e">
        <f t="shared" si="47"/>
        <v>#REF!</v>
      </c>
      <c r="I193" s="225" t="e">
        <f t="shared" si="47"/>
        <v>#REF!</v>
      </c>
      <c r="J193" s="225">
        <v>4549</v>
      </c>
      <c r="K193" s="225">
        <v>4698</v>
      </c>
      <c r="L193" s="225">
        <v>5033</v>
      </c>
      <c r="M193" s="225">
        <v>5109</v>
      </c>
      <c r="N193" s="225">
        <v>4942</v>
      </c>
      <c r="WM193" s="8"/>
      <c r="WN193" s="8"/>
    </row>
    <row r="194" spans="1:612" ht="23.25" x14ac:dyDescent="0.3">
      <c r="A194" s="201" t="s">
        <v>154</v>
      </c>
      <c r="B194" s="225"/>
      <c r="C194" s="225"/>
      <c r="D194" s="225"/>
      <c r="E194" s="225"/>
      <c r="F194" s="225"/>
      <c r="G194" s="225"/>
      <c r="H194" s="225"/>
      <c r="I194" s="225"/>
      <c r="J194" s="239">
        <v>0</v>
      </c>
      <c r="K194" s="239">
        <v>0</v>
      </c>
      <c r="L194" s="239">
        <v>4917</v>
      </c>
      <c r="M194" s="225">
        <v>1832</v>
      </c>
      <c r="N194" s="225">
        <v>-308</v>
      </c>
      <c r="WM194" s="8"/>
      <c r="WN194" s="8"/>
    </row>
    <row r="195" spans="1:612" ht="23.25" x14ac:dyDescent="0.3">
      <c r="A195" s="194" t="s">
        <v>132</v>
      </c>
      <c r="B195" s="225"/>
      <c r="C195" s="225"/>
      <c r="D195" s="225"/>
      <c r="E195" s="225"/>
      <c r="F195" s="225"/>
      <c r="G195" s="225"/>
      <c r="H195" s="225"/>
      <c r="I195" s="225"/>
      <c r="J195" s="239">
        <v>14693</v>
      </c>
      <c r="K195" s="239">
        <v>0</v>
      </c>
      <c r="L195" s="239">
        <v>0</v>
      </c>
      <c r="M195" s="222">
        <v>0</v>
      </c>
      <c r="N195" s="222">
        <v>0</v>
      </c>
      <c r="WM195" s="8"/>
      <c r="WN195" s="8"/>
    </row>
    <row r="196" spans="1:612" ht="23.25" x14ac:dyDescent="0.3">
      <c r="A196" s="194" t="s">
        <v>96</v>
      </c>
      <c r="B196" s="238" t="e">
        <f t="shared" ref="B196:I196" si="48">B92</f>
        <v>#REF!</v>
      </c>
      <c r="C196" s="238" t="e">
        <f t="shared" si="48"/>
        <v>#REF!</v>
      </c>
      <c r="D196" s="238" t="e">
        <f t="shared" si="48"/>
        <v>#REF!</v>
      </c>
      <c r="E196" s="238" t="e">
        <f t="shared" si="48"/>
        <v>#REF!</v>
      </c>
      <c r="F196" s="238" t="e">
        <f t="shared" si="48"/>
        <v>#REF!</v>
      </c>
      <c r="G196" s="238" t="e">
        <f t="shared" si="48"/>
        <v>#REF!</v>
      </c>
      <c r="H196" s="238" t="e">
        <f t="shared" si="48"/>
        <v>#REF!</v>
      </c>
      <c r="I196" s="238" t="e">
        <f t="shared" si="48"/>
        <v>#REF!</v>
      </c>
      <c r="J196" s="238">
        <v>3.9979999999999976</v>
      </c>
      <c r="K196" s="238">
        <v>2.0020000000000024</v>
      </c>
      <c r="L196" s="238">
        <v>28.002000000000002</v>
      </c>
      <c r="M196" s="238">
        <v>-185.995</v>
      </c>
      <c r="N196" s="238">
        <v>68.492999999999995</v>
      </c>
      <c r="WM196" s="8"/>
      <c r="WN196" s="8"/>
    </row>
    <row r="197" spans="1:612" ht="23.25" x14ac:dyDescent="0.3">
      <c r="A197" s="194" t="s">
        <v>97</v>
      </c>
      <c r="B197" s="225">
        <f t="shared" ref="B197:I197" si="49">SUM(B131:B135)</f>
        <v>508</v>
      </c>
      <c r="C197" s="225">
        <f t="shared" si="49"/>
        <v>29</v>
      </c>
      <c r="D197" s="225">
        <f t="shared" si="49"/>
        <v>240</v>
      </c>
      <c r="E197" s="225">
        <f t="shared" si="49"/>
        <v>57</v>
      </c>
      <c r="F197" s="225">
        <f t="shared" si="49"/>
        <v>516</v>
      </c>
      <c r="G197" s="225">
        <f t="shared" si="49"/>
        <v>0</v>
      </c>
      <c r="H197" s="225">
        <f t="shared" si="49"/>
        <v>0</v>
      </c>
      <c r="I197" s="225">
        <f t="shared" si="49"/>
        <v>185</v>
      </c>
      <c r="J197" s="238">
        <v>617</v>
      </c>
      <c r="K197" s="238">
        <v>1765</v>
      </c>
      <c r="L197" s="238">
        <v>295</v>
      </c>
      <c r="M197" s="238">
        <v>145</v>
      </c>
      <c r="N197" s="238">
        <v>2469</v>
      </c>
      <c r="WM197" s="8"/>
      <c r="WN197" s="8"/>
    </row>
    <row r="198" spans="1:612" ht="24" thickBot="1" x14ac:dyDescent="0.35">
      <c r="A198" s="194" t="s">
        <v>69</v>
      </c>
      <c r="B198" s="226" t="e">
        <f t="shared" ref="B198:I198" si="50">B186+SUM(B188:B197)</f>
        <v>#VALUE!</v>
      </c>
      <c r="C198" s="226" t="e">
        <f t="shared" si="50"/>
        <v>#VALUE!</v>
      </c>
      <c r="D198" s="226" t="e">
        <f t="shared" si="50"/>
        <v>#VALUE!</v>
      </c>
      <c r="E198" s="226" t="e">
        <f t="shared" si="50"/>
        <v>#VALUE!</v>
      </c>
      <c r="F198" s="226" t="e">
        <f t="shared" si="50"/>
        <v>#VALUE!</v>
      </c>
      <c r="G198" s="226" t="e">
        <f t="shared" si="50"/>
        <v>#VALUE!</v>
      </c>
      <c r="H198" s="226" t="e">
        <f t="shared" si="50"/>
        <v>#VALUE!</v>
      </c>
      <c r="I198" s="226" t="e">
        <f t="shared" si="50"/>
        <v>#VALUE!</v>
      </c>
      <c r="J198" s="226">
        <v>22839.998</v>
      </c>
      <c r="K198" s="226">
        <v>25444.002</v>
      </c>
      <c r="L198" s="226">
        <v>27666.002</v>
      </c>
      <c r="M198" s="226">
        <v>28300.004999999997</v>
      </c>
      <c r="N198" s="226">
        <v>34657.493000000002</v>
      </c>
      <c r="WM198" s="8"/>
      <c r="WN198" s="8"/>
    </row>
    <row r="199" spans="1:612" ht="26.25" customHeight="1" thickTop="1" x14ac:dyDescent="0.3">
      <c r="A199" s="194" t="s">
        <v>74</v>
      </c>
      <c r="B199" s="240" t="e">
        <f t="shared" ref="B199:I199" si="51">B40</f>
        <v>#VALUE!</v>
      </c>
      <c r="C199" s="240" t="e">
        <f t="shared" si="51"/>
        <v>#VALUE!</v>
      </c>
      <c r="D199" s="240" t="e">
        <f t="shared" si="51"/>
        <v>#VALUE!</v>
      </c>
      <c r="E199" s="240" t="e">
        <f t="shared" si="51"/>
        <v>#VALUE!</v>
      </c>
      <c r="F199" s="240" t="e">
        <f t="shared" si="51"/>
        <v>#VALUE!</v>
      </c>
      <c r="G199" s="240" t="e">
        <f t="shared" si="51"/>
        <v>#VALUE!</v>
      </c>
      <c r="H199" s="240" t="e">
        <f t="shared" si="51"/>
        <v>#VALUE!</v>
      </c>
      <c r="I199" s="240" t="e">
        <f t="shared" si="51"/>
        <v>#VALUE!</v>
      </c>
      <c r="J199" s="240">
        <v>77490</v>
      </c>
      <c r="K199" s="240">
        <v>77477</v>
      </c>
      <c r="L199" s="240">
        <v>84393</v>
      </c>
      <c r="M199" s="240">
        <v>90088</v>
      </c>
      <c r="N199" s="240">
        <v>96637</v>
      </c>
      <c r="WM199" s="8"/>
      <c r="WN199" s="8"/>
    </row>
    <row r="200" spans="1:612" ht="23.25" x14ac:dyDescent="0.3">
      <c r="A200" s="194" t="s">
        <v>75</v>
      </c>
      <c r="B200" s="241" t="e">
        <f t="shared" ref="B200:I200" si="52">B198/B199</f>
        <v>#VALUE!</v>
      </c>
      <c r="C200" s="241" t="e">
        <f t="shared" si="52"/>
        <v>#VALUE!</v>
      </c>
      <c r="D200" s="241" t="e">
        <f t="shared" si="52"/>
        <v>#VALUE!</v>
      </c>
      <c r="E200" s="241" t="e">
        <f t="shared" si="52"/>
        <v>#VALUE!</v>
      </c>
      <c r="F200" s="241" t="e">
        <f t="shared" si="52"/>
        <v>#VALUE!</v>
      </c>
      <c r="G200" s="241" t="e">
        <f t="shared" si="52"/>
        <v>#VALUE!</v>
      </c>
      <c r="H200" s="241" t="e">
        <f t="shared" si="52"/>
        <v>#VALUE!</v>
      </c>
      <c r="I200" s="241" t="e">
        <f t="shared" si="52"/>
        <v>#VALUE!</v>
      </c>
      <c r="J200" s="241">
        <v>0.29474768357207382</v>
      </c>
      <c r="K200" s="241">
        <v>0.32840716599765091</v>
      </c>
      <c r="L200" s="241">
        <v>0.32782342137381065</v>
      </c>
      <c r="M200" s="241">
        <v>0.31413734348636885</v>
      </c>
      <c r="N200" s="241">
        <v>0.35863585376201662</v>
      </c>
      <c r="WM200" s="8"/>
      <c r="WN200" s="8"/>
    </row>
    <row r="201" spans="1:612" ht="23.25" x14ac:dyDescent="0.3">
      <c r="A201" s="194"/>
      <c r="B201" s="182"/>
      <c r="C201" s="182"/>
      <c r="D201" s="182"/>
      <c r="E201" s="182"/>
      <c r="F201" s="182"/>
      <c r="G201" s="182"/>
      <c r="H201" s="182"/>
      <c r="I201" s="182"/>
      <c r="J201" s="182"/>
      <c r="K201" s="182"/>
      <c r="L201" s="182"/>
      <c r="M201" s="182"/>
      <c r="N201" s="182"/>
      <c r="WM201" s="8"/>
      <c r="WN201" s="8"/>
    </row>
    <row r="202" spans="1:612" ht="23.25" x14ac:dyDescent="0.3">
      <c r="A202" s="194"/>
      <c r="B202" s="182"/>
      <c r="C202" s="182"/>
      <c r="D202" s="182"/>
      <c r="E202" s="182"/>
      <c r="F202" s="182"/>
      <c r="G202" s="182"/>
      <c r="H202" s="182"/>
      <c r="I202" s="182"/>
      <c r="J202" s="249"/>
      <c r="K202" s="249"/>
      <c r="L202" s="249"/>
      <c r="M202" s="249"/>
      <c r="N202" s="249"/>
      <c r="WM202" s="8"/>
      <c r="WN202" s="8"/>
    </row>
    <row r="203" spans="1:612" x14ac:dyDescent="0.3">
      <c r="J203" s="250"/>
      <c r="K203" s="250"/>
      <c r="L203" s="250"/>
      <c r="M203" s="250"/>
      <c r="N203" s="250"/>
    </row>
    <row r="204" spans="1:612" x14ac:dyDescent="0.3">
      <c r="J204" s="250"/>
      <c r="K204" s="250"/>
      <c r="L204" s="250"/>
      <c r="M204" s="250"/>
      <c r="N204" s="250"/>
    </row>
    <row r="205" spans="1:612" x14ac:dyDescent="0.3">
      <c r="J205" s="250"/>
      <c r="K205" s="250"/>
      <c r="L205" s="250"/>
      <c r="M205" s="250"/>
      <c r="N205" s="250"/>
    </row>
    <row r="206" spans="1:612" x14ac:dyDescent="0.3">
      <c r="J206" s="250"/>
      <c r="K206" s="250"/>
      <c r="L206" s="250"/>
      <c r="M206" s="250"/>
      <c r="N206" s="250"/>
    </row>
    <row r="207" spans="1:612" x14ac:dyDescent="0.3">
      <c r="J207" s="250"/>
      <c r="K207" s="250"/>
      <c r="L207" s="250"/>
      <c r="M207" s="250"/>
      <c r="N207" s="250"/>
    </row>
    <row r="208" spans="1:612" x14ac:dyDescent="0.3">
      <c r="J208" s="250"/>
      <c r="K208" s="250"/>
      <c r="L208" s="250"/>
      <c r="M208" s="250"/>
      <c r="N208" s="250"/>
    </row>
    <row r="209" spans="10:14" x14ac:dyDescent="0.3">
      <c r="J209" s="250"/>
      <c r="K209" s="250"/>
      <c r="L209" s="250"/>
      <c r="M209" s="250"/>
      <c r="N209" s="250"/>
    </row>
    <row r="210" spans="10:14" x14ac:dyDescent="0.3">
      <c r="J210" s="250"/>
      <c r="K210" s="250"/>
      <c r="L210" s="250"/>
      <c r="M210" s="250"/>
      <c r="N210" s="250"/>
    </row>
    <row r="211" spans="10:14" x14ac:dyDescent="0.3">
      <c r="J211" s="250"/>
      <c r="K211" s="250"/>
      <c r="L211" s="250"/>
      <c r="M211" s="250"/>
      <c r="N211" s="250"/>
    </row>
    <row r="212" spans="10:14" x14ac:dyDescent="0.3">
      <c r="J212" s="250"/>
      <c r="K212" s="250"/>
      <c r="L212" s="250"/>
      <c r="M212" s="250"/>
      <c r="N212" s="250"/>
    </row>
    <row r="213" spans="10:14" x14ac:dyDescent="0.3">
      <c r="J213" s="250"/>
      <c r="K213" s="250"/>
      <c r="L213" s="250"/>
      <c r="M213" s="250"/>
      <c r="N213" s="250"/>
    </row>
    <row r="214" spans="10:14" x14ac:dyDescent="0.3">
      <c r="J214" s="250"/>
      <c r="K214" s="250"/>
      <c r="L214" s="250"/>
      <c r="M214" s="250"/>
      <c r="N214" s="250"/>
    </row>
  </sheetData>
  <mergeCells count="6">
    <mergeCell ref="A151:M151"/>
    <mergeCell ref="A1:N1"/>
    <mergeCell ref="A2:N2"/>
    <mergeCell ref="A100:N100"/>
    <mergeCell ref="A101:N101"/>
    <mergeCell ref="A140:N140"/>
  </mergeCells>
  <printOptions horizontalCentered="1"/>
  <pageMargins left="0.25" right="0.25" top="0.4" bottom="0.5" header="0.3" footer="0.3"/>
  <pageSetup paperSize="119" scale="55" fitToHeight="0" orientation="portrait" r:id="rId1"/>
  <rowBreaks count="2" manualBreakCount="2">
    <brk id="99" max="16383" man="1"/>
    <brk id="138" max="13" man="1"/>
  </rowBreaks>
  <customProperties>
    <customPr name="SheetOptions" r:id="rId2"/>
    <customPr name="WORKBKFUNCTIONCACHE" r:id="rId3"/>
  </customPropertie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1"/>
  <sheetViews>
    <sheetView topLeftCell="D1" zoomScale="70" zoomScaleNormal="70" workbookViewId="0">
      <pane ySplit="9" topLeftCell="A10" activePane="bottomLeft" state="frozen"/>
      <selection activeCell="E55" sqref="E55"/>
      <selection pane="bottomLeft" activeCell="E55" sqref="E55"/>
    </sheetView>
  </sheetViews>
  <sheetFormatPr defaultColWidth="9.140625" defaultRowHeight="19.5" customHeight="1" outlineLevelRow="3" outlineLevelCol="1" x14ac:dyDescent="0.3"/>
  <cols>
    <col min="1" max="1" width="40.28515625" style="3" hidden="1" customWidth="1" outlineLevel="1"/>
    <col min="2" max="2" width="43.7109375" style="3" hidden="1" customWidth="1" outlineLevel="1"/>
    <col min="3" max="3" width="51.28515625" style="3" hidden="1" customWidth="1" outlineLevel="1"/>
    <col min="4" max="4" width="84" style="6" customWidth="1" collapsed="1"/>
    <col min="5" max="5" width="27.28515625" style="6" customWidth="1"/>
    <col min="6" max="6" width="25.85546875" style="6" customWidth="1"/>
    <col min="7" max="9" width="21.7109375" style="45" bestFit="1" customWidth="1"/>
    <col min="10" max="141" width="17.7109375" style="45" customWidth="1"/>
    <col min="142" max="16384" width="9.140625" style="45"/>
  </cols>
  <sheetData>
    <row r="1" spans="1:11" ht="19.5" hidden="1" customHeight="1" outlineLevel="1" x14ac:dyDescent="0.3">
      <c r="A1" s="3" t="s">
        <v>4</v>
      </c>
      <c r="D1" s="3"/>
      <c r="E1" s="4" t="s">
        <v>5</v>
      </c>
      <c r="F1" s="4" t="s">
        <v>5</v>
      </c>
      <c r="G1" s="4" t="s">
        <v>5</v>
      </c>
      <c r="H1" s="4" t="s">
        <v>5</v>
      </c>
      <c r="I1" s="4" t="s">
        <v>5</v>
      </c>
    </row>
    <row r="2" spans="1:11" ht="19.5" hidden="1" customHeight="1" outlineLevel="1" x14ac:dyDescent="0.3">
      <c r="D2" s="3"/>
      <c r="E2" s="2" t="s">
        <v>2</v>
      </c>
      <c r="F2" s="2" t="s">
        <v>3</v>
      </c>
      <c r="G2" s="2" t="s">
        <v>0</v>
      </c>
      <c r="H2" s="2" t="s">
        <v>1</v>
      </c>
      <c r="I2" s="2" t="s">
        <v>2</v>
      </c>
    </row>
    <row r="3" spans="1:11" ht="19.5" hidden="1" customHeight="1" outlineLevel="1" x14ac:dyDescent="0.3">
      <c r="D3" s="3"/>
      <c r="E3" s="4">
        <v>2018</v>
      </c>
      <c r="F3" s="4">
        <v>2018</v>
      </c>
      <c r="G3" s="4">
        <v>2019</v>
      </c>
      <c r="H3" s="4">
        <v>2019</v>
      </c>
      <c r="I3" s="4">
        <v>2019</v>
      </c>
    </row>
    <row r="4" spans="1:11" ht="19.5" customHeight="1" collapsed="1" x14ac:dyDescent="0.3">
      <c r="A4" s="45"/>
      <c r="B4" s="45"/>
      <c r="C4" s="45"/>
      <c r="D4" s="45"/>
      <c r="E4" s="5"/>
      <c r="F4" s="5"/>
      <c r="G4" s="5"/>
      <c r="H4" s="5"/>
      <c r="I4" s="5"/>
    </row>
    <row r="5" spans="1:11" ht="19.5" customHeight="1" x14ac:dyDescent="0.3">
      <c r="A5" s="45"/>
      <c r="B5" s="45"/>
      <c r="C5" s="45"/>
      <c r="D5" s="45"/>
      <c r="E5" s="45"/>
      <c r="F5" s="45"/>
    </row>
    <row r="6" spans="1:11" ht="19.5" customHeight="1" x14ac:dyDescent="0.3">
      <c r="A6" s="45"/>
      <c r="B6" s="45"/>
      <c r="C6" s="45"/>
      <c r="D6" s="257" t="s">
        <v>107</v>
      </c>
      <c r="E6" s="257"/>
      <c r="F6" s="257"/>
      <c r="G6" s="257"/>
      <c r="H6" s="257"/>
      <c r="I6" s="85"/>
    </row>
    <row r="7" spans="1:11" ht="19.5" customHeight="1" x14ac:dyDescent="0.3">
      <c r="A7" s="45"/>
      <c r="B7" s="45"/>
      <c r="C7" s="45"/>
      <c r="D7" s="258" t="str">
        <f>CONCATENATE('[2]Special Items Table'!C1, " ",'[2]Special Items Table'!C2, " ($000's)")</f>
        <v>December 2017 ($000's)</v>
      </c>
      <c r="E7" s="258"/>
      <c r="F7" s="258"/>
      <c r="G7" s="258"/>
      <c r="H7" s="258"/>
      <c r="I7" s="85"/>
    </row>
    <row r="8" spans="1:11" ht="19.5" customHeight="1" thickBot="1" x14ac:dyDescent="0.35">
      <c r="D8" s="9"/>
      <c r="E8" s="9"/>
      <c r="F8" s="9"/>
    </row>
    <row r="9" spans="1:11" s="88" customFormat="1" ht="19.5" customHeight="1" thickBot="1" x14ac:dyDescent="0.3">
      <c r="A9" s="86"/>
      <c r="B9" s="86"/>
      <c r="C9" s="86"/>
      <c r="D9" s="13"/>
      <c r="E9" s="87">
        <f>E3</f>
        <v>2018</v>
      </c>
      <c r="F9" s="87">
        <f>F3</f>
        <v>2018</v>
      </c>
      <c r="G9" s="87">
        <f>G3</f>
        <v>2019</v>
      </c>
      <c r="H9" s="87">
        <f>H3</f>
        <v>2019</v>
      </c>
      <c r="I9" s="87">
        <f>I3</f>
        <v>2019</v>
      </c>
    </row>
    <row r="10" spans="1:11" ht="19.5" customHeight="1" x14ac:dyDescent="0.3">
      <c r="D10" s="89" t="s">
        <v>6</v>
      </c>
      <c r="E10" s="90"/>
      <c r="F10" s="91"/>
      <c r="G10" s="30"/>
      <c r="H10" s="30"/>
      <c r="I10" s="30"/>
    </row>
    <row r="11" spans="1:11" ht="19.5" customHeight="1" x14ac:dyDescent="0.3">
      <c r="A11" s="3" t="s">
        <v>7</v>
      </c>
      <c r="B11" s="118" t="s">
        <v>113</v>
      </c>
      <c r="C11" s="3" t="s">
        <v>8</v>
      </c>
      <c r="D11" s="17" t="s">
        <v>9</v>
      </c>
      <c r="E11" s="18" t="e">
        <f>ROUND([1]!HsGetValue("DWShared2_Consol_Consol","All Periods#"&amp;E$2&amp;";All Types#"&amp;$A11&amp;";All Fiscal Years#"&amp;E$3&amp;";All Scenarios#"&amp;E$1&amp;";All Source Docs#"&amp;$A$1&amp;";All Locations#"&amp;$B11&amp;";All Measures#"&amp;$C11&amp;""),0)</f>
        <v>#VALUE!</v>
      </c>
      <c r="F11" s="18" t="e">
        <f>ROUND([1]!HsGetValue("DWShared2_Consol_Consol","All Periods#"&amp;F$2&amp;";All Types#"&amp;$A11&amp;";All Fiscal Years#"&amp;F$3&amp;";All Scenarios#"&amp;F$1&amp;";All Source Docs#"&amp;$A$1&amp;";All Locations#"&amp;$B11&amp;";All Measures#"&amp;$C11&amp;""),0)</f>
        <v>#VALUE!</v>
      </c>
      <c r="G11" s="18" t="e">
        <f>ROUND([1]!HsGetValue("DWShared2_Consol_Consol","All Periods#"&amp;G$2&amp;";All Types#"&amp;$A11&amp;";All Fiscal Years#"&amp;G$3&amp;";All Scenarios#"&amp;G$1&amp;";All Source Docs#"&amp;$A$1&amp;";All Locations#"&amp;$B11&amp;";All Measures#"&amp;$C11&amp;""),0)</f>
        <v>#VALUE!</v>
      </c>
      <c r="H11" s="18" t="e">
        <f>ROUND([1]!HsGetValue("DWShared2_Consol_Consol","All Periods#"&amp;H$2&amp;";All Types#"&amp;$A11&amp;";All Fiscal Years#"&amp;H$3&amp;";All Scenarios#"&amp;H$1&amp;";All Source Docs#"&amp;$A$1&amp;";All Locations#"&amp;$B11&amp;";All Measures#"&amp;$C11&amp;""),0)</f>
        <v>#VALUE!</v>
      </c>
      <c r="I11" s="18" t="e">
        <f>ROUND([1]!HsGetValue("DWShared2_Consol_Consol","All Periods#"&amp;I$2&amp;";All Types#"&amp;$A11&amp;";All Fiscal Years#"&amp;I$3&amp;";All Scenarios#"&amp;I$1&amp;";All Source Docs#"&amp;$A$1&amp;";All Locations#"&amp;$B11&amp;";All Measures#"&amp;$C11&amp;""),0)</f>
        <v>#VALUE!</v>
      </c>
      <c r="J11" s="84"/>
      <c r="K11" s="84"/>
    </row>
    <row r="12" spans="1:11" ht="19.5" customHeight="1" x14ac:dyDescent="0.3">
      <c r="A12" s="3" t="s">
        <v>7</v>
      </c>
      <c r="B12" s="118" t="s">
        <v>113</v>
      </c>
      <c r="C12" s="3" t="s">
        <v>10</v>
      </c>
      <c r="D12" s="19" t="s">
        <v>11</v>
      </c>
      <c r="E12" s="20" t="e">
        <f>ROUND([1]!HsGetValue("DWShared2_Consol_Consol","All Periods#"&amp;E$2&amp;";All Types#"&amp;$A12&amp;";All Fiscal Years#"&amp;E$3&amp;";All Scenarios#"&amp;E$1&amp;";All Source Docs#"&amp;$A$1&amp;";All Locations#"&amp;$B12&amp;";All Measures#"&amp;$C12&amp;""),0)</f>
        <v>#VALUE!</v>
      </c>
      <c r="F12" s="20" t="e">
        <f>ROUND([1]!HsGetValue("DWShared2_Consol_Consol","All Periods#"&amp;F$2&amp;";All Types#"&amp;$A12&amp;";All Fiscal Years#"&amp;F$3&amp;";All Scenarios#"&amp;F$1&amp;";All Source Docs#"&amp;$A$1&amp;";All Locations#"&amp;$B12&amp;";All Measures#"&amp;$C12&amp;""),0)</f>
        <v>#VALUE!</v>
      </c>
      <c r="G12" s="20" t="e">
        <f>ROUND([1]!HsGetValue("DWShared2_Consol_Consol","All Periods#"&amp;G$2&amp;";All Types#"&amp;$A12&amp;";All Fiscal Years#"&amp;G$3&amp;";All Scenarios#"&amp;G$1&amp;";All Source Docs#"&amp;$A$1&amp;";All Locations#"&amp;$B12&amp;";All Measures#"&amp;$C12&amp;""),0)</f>
        <v>#VALUE!</v>
      </c>
      <c r="H12" s="20" t="e">
        <f>ROUND([1]!HsGetValue("DWShared2_Consol_Consol","All Periods#"&amp;H$2&amp;";All Types#"&amp;$A12&amp;";All Fiscal Years#"&amp;H$3&amp;";All Scenarios#"&amp;H$1&amp;";All Source Docs#"&amp;$A$1&amp;";All Locations#"&amp;$B12&amp;";All Measures#"&amp;$C12&amp;""),0)</f>
        <v>#VALUE!</v>
      </c>
      <c r="I12" s="20" t="e">
        <f>ROUND([1]!HsGetValue("DWShared2_Consol_Consol","All Periods#"&amp;I$2&amp;";All Types#"&amp;$A12&amp;";All Fiscal Years#"&amp;I$3&amp;";All Scenarios#"&amp;I$1&amp;";All Source Docs#"&amp;$A$1&amp;";All Locations#"&amp;$B12&amp;";All Measures#"&amp;$C12&amp;""),0)</f>
        <v>#VALUE!</v>
      </c>
      <c r="J12" s="84"/>
      <c r="K12" s="84"/>
    </row>
    <row r="13" spans="1:11" ht="19.5" customHeight="1" x14ac:dyDescent="0.3">
      <c r="A13" s="3" t="s">
        <v>7</v>
      </c>
      <c r="B13" s="118" t="s">
        <v>113</v>
      </c>
      <c r="C13" s="3" t="s">
        <v>12</v>
      </c>
      <c r="D13" s="21" t="s">
        <v>108</v>
      </c>
      <c r="E13" s="18" t="e">
        <f>ROUND([1]!HsGetValue("DWShared2_Consol_Consol","All Periods#"&amp;E$2&amp;";All Types#"&amp;$A13&amp;";All Fiscal Years#"&amp;E$3&amp;";All Scenarios#"&amp;E$1&amp;";All Source Docs#"&amp;$A$1&amp;";All Locations#"&amp;$B13&amp;";All Measures#"&amp;$C13&amp;""),0)</f>
        <v>#VALUE!</v>
      </c>
      <c r="F13" s="18" t="e">
        <f>ROUND([1]!HsGetValue("DWShared2_Consol_Consol","All Periods#"&amp;F$2&amp;";All Types#"&amp;$A13&amp;";All Fiscal Years#"&amp;F$3&amp;";All Scenarios#"&amp;F$1&amp;";All Source Docs#"&amp;$A$1&amp;";All Locations#"&amp;$B13&amp;";All Measures#"&amp;$C13&amp;""),0)</f>
        <v>#VALUE!</v>
      </c>
      <c r="G13" s="18" t="e">
        <f>ROUND([1]!HsGetValue("DWShared2_Consol_Consol","All Periods#"&amp;G$2&amp;";All Types#"&amp;$A13&amp;";All Fiscal Years#"&amp;G$3&amp;";All Scenarios#"&amp;G$1&amp;";All Source Docs#"&amp;$A$1&amp;";All Locations#"&amp;$B13&amp;";All Measures#"&amp;$C13&amp;""),0)</f>
        <v>#VALUE!</v>
      </c>
      <c r="H13" s="18" t="e">
        <f>ROUND([1]!HsGetValue("DWShared2_Consol_Consol","All Periods#"&amp;H$2&amp;";All Types#"&amp;$A13&amp;";All Fiscal Years#"&amp;H$3&amp;";All Scenarios#"&amp;H$1&amp;";All Source Docs#"&amp;$A$1&amp;";All Locations#"&amp;$B13&amp;";All Measures#"&amp;$C13&amp;""),0)</f>
        <v>#VALUE!</v>
      </c>
      <c r="I13" s="18" t="e">
        <f>ROUND([1]!HsGetValue("DWShared2_Consol_Consol","All Periods#"&amp;I$2&amp;";All Types#"&amp;$A13&amp;";All Fiscal Years#"&amp;I$3&amp;";All Scenarios#"&amp;I$1&amp;";All Source Docs#"&amp;$A$1&amp;";All Locations#"&amp;$B13&amp;";All Measures#"&amp;$C13&amp;""),0)</f>
        <v>#VALUE!</v>
      </c>
      <c r="J13" s="84"/>
      <c r="K13" s="84"/>
    </row>
    <row r="14" spans="1:11" ht="19.5" customHeight="1" x14ac:dyDescent="0.3">
      <c r="B14" s="92"/>
      <c r="D14" s="21"/>
      <c r="E14" s="18"/>
      <c r="F14" s="18"/>
      <c r="G14" s="18"/>
      <c r="H14" s="18"/>
      <c r="I14" s="18"/>
      <c r="J14" s="84"/>
      <c r="K14" s="84"/>
    </row>
    <row r="15" spans="1:11" ht="19.5" hidden="1" customHeight="1" outlineLevel="1" x14ac:dyDescent="0.3">
      <c r="D15" s="22"/>
      <c r="E15" s="23"/>
      <c r="F15" s="23"/>
      <c r="G15" s="23"/>
      <c r="H15" s="23"/>
      <c r="I15" s="23"/>
      <c r="J15" s="84"/>
      <c r="K15" s="84"/>
    </row>
    <row r="16" spans="1:11" ht="19.5" customHeight="1" collapsed="1" x14ac:dyDescent="0.3">
      <c r="D16" s="25" t="s">
        <v>15</v>
      </c>
      <c r="E16" s="30"/>
      <c r="F16" s="30"/>
      <c r="G16" s="30"/>
      <c r="H16" s="30"/>
      <c r="I16" s="30"/>
      <c r="J16" s="84"/>
      <c r="K16" s="84"/>
    </row>
    <row r="17" spans="1:11" ht="19.5" customHeight="1" x14ac:dyDescent="0.3">
      <c r="A17" s="3" t="s">
        <v>16</v>
      </c>
      <c r="B17" s="118" t="s">
        <v>113</v>
      </c>
      <c r="C17" s="3" t="s">
        <v>17</v>
      </c>
      <c r="D17" s="19" t="s">
        <v>18</v>
      </c>
      <c r="E17" s="93" t="e">
        <f>ROUND(([1]!HsGetValue("DWShared2_Consol_Consol","All Periods#"&amp;E$2&amp;";All Types#"&amp;$A17&amp;";All Fiscal Years#"&amp;E$3&amp;";All Scenarios#"&amp;E$1&amp;";All Source Docs#"&amp;$A$1&amp;";All Locations#"&amp;$B17&amp;";All Measures#"&amp;$C17&amp;"")/1000),0)</f>
        <v>#VALUE!</v>
      </c>
      <c r="F17" s="93" t="e">
        <f>ROUND(([1]!HsGetValue("DWShared2_Consol_Consol","All Periods#"&amp;F$2&amp;";All Types#"&amp;$A17&amp;";All Fiscal Years#"&amp;F$3&amp;";All Scenarios#"&amp;F$1&amp;";All Source Docs#"&amp;$A$1&amp;";All Locations#"&amp;$B17&amp;";All Measures#"&amp;$C17&amp;"")/1000),0)</f>
        <v>#VALUE!</v>
      </c>
      <c r="G17" s="93" t="e">
        <f>ROUND(([1]!HsGetValue("DWShared2_Consol_Consol","All Periods#"&amp;G$2&amp;";All Types#"&amp;$A17&amp;";All Fiscal Years#"&amp;G$3&amp;";All Scenarios#"&amp;G$1&amp;";All Source Docs#"&amp;$A$1&amp;";All Locations#"&amp;$B17&amp;";All Measures#"&amp;$C17&amp;"")/1000),0)</f>
        <v>#VALUE!</v>
      </c>
      <c r="H17" s="93" t="e">
        <f>ROUND(([1]!HsGetValue("DWShared2_Consol_Consol","All Periods#"&amp;H$2&amp;";All Types#"&amp;$A17&amp;";All Fiscal Years#"&amp;H$3&amp;";All Scenarios#"&amp;H$1&amp;";All Source Docs#"&amp;$A$1&amp;";All Locations#"&amp;$B17&amp;";All Measures#"&amp;$C17&amp;"")/1000),0)</f>
        <v>#VALUE!</v>
      </c>
      <c r="I17" s="93" t="e">
        <f>ROUND(([1]!HsGetValue("DWShared2_Consol_Consol","All Periods#"&amp;I$2&amp;";All Types#"&amp;$A17&amp;";All Fiscal Years#"&amp;I$3&amp;";All Scenarios#"&amp;I$1&amp;";All Source Docs#"&amp;$A$1&amp;";All Locations#"&amp;$B17&amp;";All Measures#"&amp;$C17&amp;"")/1000-(SUM(I20:I27)/1000)),0)</f>
        <v>#VALUE!</v>
      </c>
      <c r="J17" s="84"/>
      <c r="K17" s="84"/>
    </row>
    <row r="18" spans="1:11" ht="19.5" customHeight="1" x14ac:dyDescent="0.3">
      <c r="D18" s="34"/>
      <c r="E18" s="35"/>
      <c r="F18" s="35"/>
      <c r="G18" s="35"/>
      <c r="H18" s="35"/>
      <c r="I18" s="35"/>
      <c r="J18" s="84"/>
      <c r="K18" s="84"/>
    </row>
    <row r="19" spans="1:11" s="94" customFormat="1" ht="19.5" customHeight="1" x14ac:dyDescent="0.3">
      <c r="A19" s="69"/>
      <c r="B19" s="69"/>
      <c r="C19" s="69"/>
      <c r="D19" s="25" t="s">
        <v>23</v>
      </c>
      <c r="E19" s="38"/>
      <c r="F19" s="38"/>
      <c r="G19" s="38"/>
      <c r="H19" s="38"/>
      <c r="I19" s="38"/>
      <c r="J19" s="84"/>
      <c r="K19" s="84"/>
    </row>
    <row r="20" spans="1:11" ht="19.5" hidden="1" customHeight="1" outlineLevel="1" x14ac:dyDescent="0.3">
      <c r="A20" s="3" t="s">
        <v>25</v>
      </c>
      <c r="B20" s="118" t="s">
        <v>113</v>
      </c>
      <c r="C20" s="3" t="s">
        <v>26</v>
      </c>
      <c r="D20" s="95"/>
      <c r="E20" s="96" t="e">
        <f>ROUND([1]!HsGetValue("DWShared2_Consol_Consol","All Periods#"&amp;E$2&amp;";All Types#"&amp;$A20&amp;";All Fiscal Years#"&amp;E$3&amp;";All Scenarios#"&amp;E$1&amp;";All Source Docs#"&amp;$A$1&amp;";All Locations#"&amp;$B20&amp;";All Measures#"&amp;$C20&amp;""),0)</f>
        <v>#VALUE!</v>
      </c>
      <c r="F20" s="96" t="e">
        <f>ROUND([1]!HsGetValue("DWShared2_Consol_Consol","All Periods#"&amp;F$2&amp;";All Types#"&amp;$A20&amp;";All Fiscal Years#"&amp;F$3&amp;";All Scenarios#"&amp;F$1&amp;";All Source Docs#"&amp;$A$1&amp;";All Locations#"&amp;$B20&amp;";All Measures#"&amp;$C20&amp;""),0)</f>
        <v>#VALUE!</v>
      </c>
      <c r="G20" s="96" t="e">
        <f>ROUND([1]!HsGetValue("DWShared2_Consol_Consol","All Periods#"&amp;G$2&amp;";All Types#"&amp;$A20&amp;";All Fiscal Years#"&amp;G$3&amp;";All Scenarios#"&amp;G$1&amp;";All Source Docs#"&amp;$A$1&amp;";All Locations#"&amp;$B20&amp;";All Measures#"&amp;$C20&amp;""),0)</f>
        <v>#VALUE!</v>
      </c>
      <c r="H20" s="18" t="e">
        <f>ROUND([1]!HsGetValue("DWShared2_Consol_Consol","All Periods#"&amp;H$2&amp;";All Types#"&amp;$A20&amp;";All Fiscal Years#"&amp;H$3&amp;";All Scenarios#"&amp;H$1&amp;";All Source Docs#"&amp;$A$1&amp;";All Locations#"&amp;$B20&amp;";All Measures#"&amp;$C20&amp;""),0)</f>
        <v>#VALUE!</v>
      </c>
      <c r="I20" s="18" t="e">
        <f>ROUND([1]!HsGetValue("DWShared2_Consol_Consol","All Periods#"&amp;I$2&amp;";All Types#"&amp;$A20&amp;";All Fiscal Years#"&amp;I$3&amp;";All Scenarios#"&amp;I$1&amp;";All Source Docs#"&amp;$A$1&amp;";All Locations#"&amp;$B20&amp;";All Measures#"&amp;$C20&amp;""),0)</f>
        <v>#VALUE!</v>
      </c>
      <c r="J20" s="84"/>
      <c r="K20" s="84"/>
    </row>
    <row r="21" spans="1:11" ht="19.5" hidden="1" customHeight="1" outlineLevel="1" x14ac:dyDescent="0.3">
      <c r="A21" s="3" t="s">
        <v>25</v>
      </c>
      <c r="B21" s="118" t="s">
        <v>113</v>
      </c>
      <c r="C21" s="3" t="s">
        <v>27</v>
      </c>
      <c r="D21" s="95"/>
      <c r="E21" s="96" t="e">
        <f>ROUND([1]!HsGetValue("DWShared2_Consol_Consol","All Periods#"&amp;E$2&amp;";All Types#"&amp;$A21&amp;";All Fiscal Years#"&amp;E$3&amp;";All Scenarios#"&amp;E$1&amp;";All Source Docs#"&amp;$A$1&amp;";All Locations#"&amp;$B21&amp;";All Measures#"&amp;$C21&amp;""),0)</f>
        <v>#VALUE!</v>
      </c>
      <c r="F21" s="96" t="e">
        <f>ROUND([1]!HsGetValue("DWShared2_Consol_Consol","All Periods#"&amp;F$2&amp;";All Types#"&amp;$A21&amp;";All Fiscal Years#"&amp;F$3&amp;";All Scenarios#"&amp;F$1&amp;";All Source Docs#"&amp;$A$1&amp;";All Locations#"&amp;$B21&amp;";All Measures#"&amp;$C21&amp;""),0)</f>
        <v>#VALUE!</v>
      </c>
      <c r="G21" s="96" t="e">
        <f>ROUND([1]!HsGetValue("DWShared2_Consol_Consol","All Periods#"&amp;G$2&amp;";All Types#"&amp;$A21&amp;";All Fiscal Years#"&amp;G$3&amp;";All Scenarios#"&amp;G$1&amp;";All Source Docs#"&amp;$A$1&amp;";All Locations#"&amp;$B21&amp;";All Measures#"&amp;$C21&amp;""),0)</f>
        <v>#VALUE!</v>
      </c>
      <c r="H21" s="18" t="e">
        <f>ROUND([1]!HsGetValue("DWShared2_Consol_Consol","All Periods#"&amp;H$2&amp;";All Types#"&amp;$A21&amp;";All Fiscal Years#"&amp;H$3&amp;";All Scenarios#"&amp;H$1&amp;";All Source Docs#"&amp;$A$1&amp;";All Locations#"&amp;$B21&amp;";All Measures#"&amp;$C21&amp;""),0)</f>
        <v>#VALUE!</v>
      </c>
      <c r="I21" s="18" t="e">
        <f>ROUND([1]!HsGetValue("DWShared2_Consol_Consol","All Periods#"&amp;I$2&amp;";All Types#"&amp;$A21&amp;";All Fiscal Years#"&amp;I$3&amp;";All Scenarios#"&amp;I$1&amp;";All Source Docs#"&amp;$A$1&amp;";All Locations#"&amp;$B21&amp;";All Measures#"&amp;$C21&amp;""),0)</f>
        <v>#VALUE!</v>
      </c>
      <c r="J21" s="84"/>
      <c r="K21" s="84"/>
    </row>
    <row r="22" spans="1:11" ht="19.5" hidden="1" customHeight="1" outlineLevel="1" x14ac:dyDescent="0.3">
      <c r="A22" s="3" t="s">
        <v>25</v>
      </c>
      <c r="B22" s="118" t="s">
        <v>113</v>
      </c>
      <c r="C22" s="3" t="s">
        <v>28</v>
      </c>
      <c r="D22" s="95"/>
      <c r="E22" s="96" t="e">
        <f>ROUND([1]!HsGetValue("DWShared2_Consol_Consol","All Periods#"&amp;E$2&amp;";All Types#"&amp;$A22&amp;";All Fiscal Years#"&amp;E$3&amp;";All Scenarios#"&amp;E$1&amp;";All Source Docs#"&amp;$A$1&amp;";All Locations#"&amp;$B22&amp;";All Measures#"&amp;$C22&amp;""),0)</f>
        <v>#VALUE!</v>
      </c>
      <c r="F22" s="96" t="e">
        <f>ROUND([1]!HsGetValue("DWShared2_Consol_Consol","All Periods#"&amp;F$2&amp;";All Types#"&amp;$A22&amp;";All Fiscal Years#"&amp;F$3&amp;";All Scenarios#"&amp;F$1&amp;";All Source Docs#"&amp;$A$1&amp;";All Locations#"&amp;$B22&amp;";All Measures#"&amp;$C22&amp;""),0)</f>
        <v>#VALUE!</v>
      </c>
      <c r="G22" s="96" t="e">
        <f>ROUND([1]!HsGetValue("DWShared2_Consol_Consol","All Periods#"&amp;G$2&amp;";All Types#"&amp;$A22&amp;";All Fiscal Years#"&amp;G$3&amp;";All Scenarios#"&amp;G$1&amp;";All Source Docs#"&amp;$A$1&amp;";All Locations#"&amp;$B22&amp;";All Measures#"&amp;$C22&amp;""),0)</f>
        <v>#VALUE!</v>
      </c>
      <c r="H22" s="18" t="e">
        <f>ROUND([1]!HsGetValue("DWShared2_Consol_Consol","All Periods#"&amp;H$2&amp;";All Types#"&amp;$A22&amp;";All Fiscal Years#"&amp;H$3&amp;";All Scenarios#"&amp;H$1&amp;";All Source Docs#"&amp;$A$1&amp;";All Locations#"&amp;$B22&amp;";All Measures#"&amp;$C22&amp;""),0)</f>
        <v>#VALUE!</v>
      </c>
      <c r="I22" s="18" t="e">
        <f>ROUND([1]!HsGetValue("DWShared2_Consol_Consol","All Periods#"&amp;I$2&amp;";All Types#"&amp;$A22&amp;";All Fiscal Years#"&amp;I$3&amp;";All Scenarios#"&amp;I$1&amp;";All Source Docs#"&amp;$A$1&amp;";All Locations#"&amp;$B22&amp;";All Measures#"&amp;$C22&amp;""),0)</f>
        <v>#VALUE!</v>
      </c>
      <c r="J22" s="84"/>
      <c r="K22" s="84"/>
    </row>
    <row r="23" spans="1:11" ht="19.5" hidden="1" customHeight="1" outlineLevel="1" x14ac:dyDescent="0.3">
      <c r="A23" s="3" t="s">
        <v>25</v>
      </c>
      <c r="B23" s="118" t="s">
        <v>113</v>
      </c>
      <c r="C23" s="3" t="s">
        <v>87</v>
      </c>
      <c r="D23" s="95"/>
      <c r="E23" s="96" t="e">
        <f>ROUND([1]!HsGetValue("DWShared2_Consol_Consol","All Periods#"&amp;E$2&amp;";All Types#"&amp;$A23&amp;";All Fiscal Years#"&amp;E$3&amp;";All Scenarios#"&amp;E$1&amp;";All Source Docs#"&amp;$A$1&amp;";All Locations#"&amp;$B23&amp;";All Measures#"&amp;$C23&amp;""),0)</f>
        <v>#VALUE!</v>
      </c>
      <c r="F23" s="96" t="e">
        <f>ROUND([1]!HsGetValue("DWShared2_Consol_Consol","All Periods#"&amp;F$2&amp;";All Types#"&amp;$A23&amp;";All Fiscal Years#"&amp;F$3&amp;";All Scenarios#"&amp;F$1&amp;";All Source Docs#"&amp;$A$1&amp;";All Locations#"&amp;$B23&amp;";All Measures#"&amp;$C23&amp;""),0)</f>
        <v>#VALUE!</v>
      </c>
      <c r="G23" s="96" t="e">
        <f>ROUND([1]!HsGetValue("DWShared2_Consol_Consol","All Periods#"&amp;G$2&amp;";All Types#"&amp;$A23&amp;";All Fiscal Years#"&amp;G$3&amp;";All Scenarios#"&amp;G$1&amp;";All Source Docs#"&amp;$A$1&amp;";All Locations#"&amp;$B23&amp;";All Measures#"&amp;$C23&amp;""),0)</f>
        <v>#VALUE!</v>
      </c>
      <c r="H23" s="18" t="e">
        <f>ROUND([1]!HsGetValue("DWShared2_Consol_Consol","All Periods#"&amp;H$2&amp;";All Types#"&amp;$A23&amp;";All Fiscal Years#"&amp;H$3&amp;";All Scenarios#"&amp;H$1&amp;";All Source Docs#"&amp;$A$1&amp;";All Locations#"&amp;$B23&amp;";All Measures#"&amp;$C23&amp;""),0)</f>
        <v>#VALUE!</v>
      </c>
      <c r="I23" s="18" t="e">
        <f>ROUND([1]!HsGetValue("DWShared2_Consol_Consol","All Periods#"&amp;I$2&amp;";All Types#"&amp;$A23&amp;";All Fiscal Years#"&amp;I$3&amp;";All Scenarios#"&amp;I$1&amp;";All Source Docs#"&amp;$A$1&amp;";All Locations#"&amp;$B23&amp;";All Measures#"&amp;$C23&amp;""),0)</f>
        <v>#VALUE!</v>
      </c>
      <c r="J23" s="84"/>
      <c r="K23" s="84"/>
    </row>
    <row r="24" spans="1:11" ht="19.5" hidden="1" customHeight="1" outlineLevel="1" x14ac:dyDescent="0.3">
      <c r="A24" s="3" t="s">
        <v>25</v>
      </c>
      <c r="B24" s="118" t="s">
        <v>113</v>
      </c>
      <c r="C24" s="3" t="s">
        <v>29</v>
      </c>
      <c r="D24" s="95"/>
      <c r="E24" s="96" t="e">
        <f>ROUND([1]!HsGetValue("DWShared2_Consol_Consol","All Periods#"&amp;E$2&amp;";All Types#"&amp;$A24&amp;";All Fiscal Years#"&amp;E$3&amp;";All Scenarios#"&amp;E$1&amp;";All Source Docs#"&amp;$A$1&amp;";All Locations#"&amp;$B24&amp;";All Measures#"&amp;$C24&amp;""),0)</f>
        <v>#VALUE!</v>
      </c>
      <c r="F24" s="96" t="e">
        <f>ROUND([1]!HsGetValue("DWShared2_Consol_Consol","All Periods#"&amp;F$2&amp;";All Types#"&amp;$A24&amp;";All Fiscal Years#"&amp;F$3&amp;";All Scenarios#"&amp;F$1&amp;";All Source Docs#"&amp;$A$1&amp;";All Locations#"&amp;$B24&amp;";All Measures#"&amp;$C24&amp;""),0)</f>
        <v>#VALUE!</v>
      </c>
      <c r="G24" s="96" t="e">
        <f>ROUND([1]!HsGetValue("DWShared2_Consol_Consol","All Periods#"&amp;G$2&amp;";All Types#"&amp;$A24&amp;";All Fiscal Years#"&amp;G$3&amp;";All Scenarios#"&amp;G$1&amp;";All Source Docs#"&amp;$A$1&amp;";All Locations#"&amp;$B24&amp;";All Measures#"&amp;$C24&amp;""),0)</f>
        <v>#VALUE!</v>
      </c>
      <c r="H24" s="18" t="e">
        <f>ROUND([1]!HsGetValue("DWShared2_Consol_Consol","All Periods#"&amp;H$2&amp;";All Types#"&amp;$A24&amp;";All Fiscal Years#"&amp;H$3&amp;";All Scenarios#"&amp;H$1&amp;";All Source Docs#"&amp;$A$1&amp;";All Locations#"&amp;$B24&amp;";All Measures#"&amp;$C24&amp;""),0)</f>
        <v>#VALUE!</v>
      </c>
      <c r="I24" s="18" t="e">
        <f>ROUND([1]!HsGetValue("DWShared2_Consol_Consol","All Periods#"&amp;I$2&amp;";All Types#"&amp;$A24&amp;";All Fiscal Years#"&amp;I$3&amp;";All Scenarios#"&amp;I$1&amp;";All Source Docs#"&amp;$A$1&amp;";All Locations#"&amp;$B24&amp;";All Measures#"&amp;$C24&amp;""),0)</f>
        <v>#VALUE!</v>
      </c>
      <c r="J24" s="84"/>
      <c r="K24" s="84"/>
    </row>
    <row r="25" spans="1:11" ht="19.5" hidden="1" customHeight="1" outlineLevel="1" x14ac:dyDescent="0.3">
      <c r="A25" s="3" t="s">
        <v>25</v>
      </c>
      <c r="B25" s="118" t="s">
        <v>113</v>
      </c>
      <c r="C25" s="3" t="s">
        <v>30</v>
      </c>
      <c r="D25" s="95"/>
      <c r="E25" s="96" t="e">
        <f>ROUND([1]!HsGetValue("DWShared2_Consol_Consol","All Periods#"&amp;E$2&amp;";All Types#"&amp;$A25&amp;";All Fiscal Years#"&amp;E$3&amp;";All Scenarios#"&amp;E$1&amp;";All Source Docs#"&amp;$A$1&amp;";All Locations#"&amp;$B25&amp;";All Measures#"&amp;$C25&amp;""),0)</f>
        <v>#VALUE!</v>
      </c>
      <c r="F25" s="96" t="e">
        <f>ROUND([1]!HsGetValue("DWShared2_Consol_Consol","All Periods#"&amp;F$2&amp;";All Types#"&amp;$A25&amp;";All Fiscal Years#"&amp;F$3&amp;";All Scenarios#"&amp;F$1&amp;";All Source Docs#"&amp;$A$1&amp;";All Locations#"&amp;$B25&amp;";All Measures#"&amp;$C25&amp;""),0)</f>
        <v>#VALUE!</v>
      </c>
      <c r="G25" s="96" t="e">
        <f>ROUND([1]!HsGetValue("DWShared2_Consol_Consol","All Periods#"&amp;G$2&amp;";All Types#"&amp;$A25&amp;";All Fiscal Years#"&amp;G$3&amp;";All Scenarios#"&amp;G$1&amp;";All Source Docs#"&amp;$A$1&amp;";All Locations#"&amp;$B25&amp;";All Measures#"&amp;$C25&amp;""),0)</f>
        <v>#VALUE!</v>
      </c>
      <c r="H25" s="18" t="e">
        <f>ROUND([1]!HsGetValue("DWShared2_Consol_Consol","All Periods#"&amp;H$2&amp;";All Types#"&amp;$A25&amp;";All Fiscal Years#"&amp;H$3&amp;";All Scenarios#"&amp;H$1&amp;";All Source Docs#"&amp;$A$1&amp;";All Locations#"&amp;$B25&amp;";All Measures#"&amp;$C25&amp;""),0)</f>
        <v>#VALUE!</v>
      </c>
      <c r="I25" s="18" t="e">
        <f>ROUND([1]!HsGetValue("DWShared2_Consol_Consol","All Periods#"&amp;I$2&amp;";All Types#"&amp;$A25&amp;";All Fiscal Years#"&amp;I$3&amp;";All Scenarios#"&amp;I$1&amp;";All Source Docs#"&amp;$A$1&amp;";All Locations#"&amp;$B25&amp;";All Measures#"&amp;$C25&amp;""),0)</f>
        <v>#VALUE!</v>
      </c>
      <c r="J25" s="84"/>
      <c r="K25" s="84"/>
    </row>
    <row r="26" spans="1:11" ht="19.5" hidden="1" customHeight="1" outlineLevel="1" x14ac:dyDescent="0.3">
      <c r="A26" s="3" t="s">
        <v>25</v>
      </c>
      <c r="B26" s="118" t="s">
        <v>113</v>
      </c>
      <c r="C26" s="3" t="s">
        <v>31</v>
      </c>
      <c r="D26" s="95"/>
      <c r="E26" s="96" t="e">
        <f>ROUND([1]!HsGetValue("DWShared2_Consol_Consol","All Periods#"&amp;E$2&amp;";All Types#"&amp;$A26&amp;";All Fiscal Years#"&amp;E$3&amp;";All Scenarios#"&amp;E$1&amp;";All Source Docs#"&amp;$A$1&amp;";All Locations#"&amp;$B26&amp;";All Measures#"&amp;$C26&amp;""),0)</f>
        <v>#VALUE!</v>
      </c>
      <c r="F26" s="96" t="e">
        <f>ROUND([1]!HsGetValue("DWShared2_Consol_Consol","All Periods#"&amp;F$2&amp;";All Types#"&amp;$A26&amp;";All Fiscal Years#"&amp;F$3&amp;";All Scenarios#"&amp;F$1&amp;";All Source Docs#"&amp;$A$1&amp;";All Locations#"&amp;$B26&amp;";All Measures#"&amp;$C26&amp;""),0)</f>
        <v>#VALUE!</v>
      </c>
      <c r="G26" s="96" t="e">
        <f>ROUND([1]!HsGetValue("DWShared2_Consol_Consol","All Periods#"&amp;G$2&amp;";All Types#"&amp;$A26&amp;";All Fiscal Years#"&amp;G$3&amp;";All Scenarios#"&amp;G$1&amp;";All Source Docs#"&amp;$A$1&amp;";All Locations#"&amp;$B26&amp;";All Measures#"&amp;$C26&amp;""),0)</f>
        <v>#VALUE!</v>
      </c>
      <c r="H26" s="18" t="e">
        <f>ROUND([1]!HsGetValue("DWShared2_Consol_Consol","All Periods#"&amp;H$2&amp;";All Types#"&amp;$A26&amp;";All Fiscal Years#"&amp;H$3&amp;";All Scenarios#"&amp;H$1&amp;";All Source Docs#"&amp;$A$1&amp;";All Locations#"&amp;$B26&amp;";All Measures#"&amp;$C26&amp;""),0)</f>
        <v>#VALUE!</v>
      </c>
      <c r="I26" s="18" t="e">
        <f>ROUND([1]!HsGetValue("DWShared2_Consol_Consol","All Periods#"&amp;I$2&amp;";All Types#"&amp;$A26&amp;";All Fiscal Years#"&amp;I$3&amp;";All Scenarios#"&amp;I$1&amp;";All Source Docs#"&amp;$A$1&amp;";All Locations#"&amp;$B26&amp;";All Measures#"&amp;$C26&amp;""),0)</f>
        <v>#VALUE!</v>
      </c>
      <c r="J26" s="84"/>
      <c r="K26" s="84"/>
    </row>
    <row r="27" spans="1:11" ht="19.5" hidden="1" customHeight="1" outlineLevel="1" x14ac:dyDescent="0.3">
      <c r="A27" s="3" t="s">
        <v>25</v>
      </c>
      <c r="B27" s="118" t="s">
        <v>113</v>
      </c>
      <c r="C27" s="3" t="s">
        <v>32</v>
      </c>
      <c r="D27" s="95"/>
      <c r="E27" s="96" t="e">
        <f>ROUND([1]!HsGetValue("DWShared2_Consol_Consol","All Periods#"&amp;E$2&amp;";All Types#"&amp;$A27&amp;";All Fiscal Years#"&amp;E$3&amp;";All Scenarios#"&amp;E$1&amp;";All Source Docs#"&amp;$A$1&amp;";All Locations#"&amp;$B27&amp;";All Measures#"&amp;$C27&amp;""),0)</f>
        <v>#VALUE!</v>
      </c>
      <c r="F27" s="96" t="e">
        <f>ROUND([1]!HsGetValue("DWShared2_Consol_Consol","All Periods#"&amp;F$2&amp;";All Types#"&amp;$A27&amp;";All Fiscal Years#"&amp;F$3&amp;";All Scenarios#"&amp;F$1&amp;";All Source Docs#"&amp;$A$1&amp;";All Locations#"&amp;$B27&amp;";All Measures#"&amp;$C27&amp;""),0)</f>
        <v>#VALUE!</v>
      </c>
      <c r="G27" s="96" t="e">
        <f>ROUND([1]!HsGetValue("DWShared2_Consol_Consol","All Periods#"&amp;G$2&amp;";All Types#"&amp;$A27&amp;";All Fiscal Years#"&amp;G$3&amp;";All Scenarios#"&amp;G$1&amp;";All Source Docs#"&amp;$A$1&amp;";All Locations#"&amp;$B27&amp;";All Measures#"&amp;$C27&amp;""),0)</f>
        <v>#VALUE!</v>
      </c>
      <c r="H27" s="18" t="e">
        <f>ROUND([1]!HsGetValue("DWShared2_Consol_Consol","All Periods#"&amp;H$2&amp;";All Types#"&amp;$A27&amp;";All Fiscal Years#"&amp;H$3&amp;";All Scenarios#"&amp;H$1&amp;";All Source Docs#"&amp;$A$1&amp;";All Locations#"&amp;$B27&amp;";All Measures#"&amp;$C27&amp;""),0)</f>
        <v>#VALUE!</v>
      </c>
      <c r="I27" s="18" t="e">
        <f>ROUND([1]!HsGetValue("DWShared2_Consol_Consol","All Periods#"&amp;I$2&amp;";All Types#"&amp;$A27&amp;";All Fiscal Years#"&amp;I$3&amp;";All Scenarios#"&amp;I$1&amp;";All Source Docs#"&amp;$A$1&amp;";All Locations#"&amp;$B27&amp;";All Measures#"&amp;$C27&amp;""),0)</f>
        <v>#VALUE!</v>
      </c>
      <c r="J27" s="84"/>
      <c r="K27" s="84"/>
    </row>
    <row r="28" spans="1:11" ht="19.5" customHeight="1" collapsed="1" x14ac:dyDescent="0.3">
      <c r="D28" s="49" t="s">
        <v>35</v>
      </c>
      <c r="E28" s="97" t="e">
        <f>SUM(E20:E27)/1000</f>
        <v>#VALUE!</v>
      </c>
      <c r="F28" s="97" t="e">
        <f>SUM(F20:F27)/1000-#REF!</f>
        <v>#VALUE!</v>
      </c>
      <c r="G28" s="97" t="e">
        <f>SUM(G20:G27)/1000-#REF!</f>
        <v>#VALUE!</v>
      </c>
      <c r="H28" s="97" t="e">
        <f>SUM(H20:H27)/1000</f>
        <v>#VALUE!</v>
      </c>
      <c r="I28" s="97" t="e">
        <f>SUM(I20:I27)/1000</f>
        <v>#VALUE!</v>
      </c>
      <c r="J28" s="84"/>
      <c r="K28" s="84"/>
    </row>
    <row r="29" spans="1:11" ht="19.5" customHeight="1" x14ac:dyDescent="0.3">
      <c r="D29" s="32"/>
      <c r="E29" s="37"/>
      <c r="F29" s="37"/>
      <c r="G29" s="37"/>
      <c r="H29" s="37"/>
      <c r="I29" s="37"/>
      <c r="J29" s="84"/>
      <c r="K29" s="84"/>
    </row>
    <row r="30" spans="1:11" s="94" customFormat="1" ht="19.5" customHeight="1" thickBot="1" x14ac:dyDescent="0.35">
      <c r="A30" s="69"/>
      <c r="B30" s="69"/>
      <c r="C30" s="69"/>
      <c r="D30" s="25" t="s">
        <v>36</v>
      </c>
      <c r="E30" s="98" t="e">
        <f>E17+E28</f>
        <v>#VALUE!</v>
      </c>
      <c r="F30" s="98" t="e">
        <f>F17+F28</f>
        <v>#VALUE!</v>
      </c>
      <c r="G30" s="98" t="e">
        <f>G17+G28</f>
        <v>#VALUE!</v>
      </c>
      <c r="H30" s="98" t="e">
        <f>H17+H28</f>
        <v>#VALUE!</v>
      </c>
      <c r="I30" s="98" t="e">
        <f>I17+I28</f>
        <v>#VALUE!</v>
      </c>
      <c r="J30" s="84" t="e">
        <f>SUM(F30:I30)</f>
        <v>#VALUE!</v>
      </c>
      <c r="K30" s="84"/>
    </row>
    <row r="31" spans="1:11" ht="19.5" customHeight="1" thickTop="1" x14ac:dyDescent="0.3">
      <c r="D31" s="45"/>
      <c r="E31" s="46"/>
      <c r="F31" s="46"/>
      <c r="G31" s="46"/>
      <c r="H31" s="46"/>
      <c r="I31" s="46"/>
      <c r="J31" s="84"/>
      <c r="K31" s="84"/>
    </row>
    <row r="32" spans="1:11" ht="19.5" hidden="1" customHeight="1" outlineLevel="1" x14ac:dyDescent="0.3">
      <c r="D32" s="25"/>
      <c r="E32" s="46"/>
      <c r="F32" s="46"/>
      <c r="G32" s="46"/>
      <c r="H32" s="46"/>
      <c r="I32" s="46"/>
      <c r="J32" s="84"/>
      <c r="K32" s="84"/>
    </row>
    <row r="33" spans="1:17" ht="19.5" hidden="1" customHeight="1" outlineLevel="2" x14ac:dyDescent="0.3">
      <c r="A33" s="3" t="s">
        <v>16</v>
      </c>
      <c r="B33" s="118" t="s">
        <v>113</v>
      </c>
      <c r="C33" s="3" t="s">
        <v>37</v>
      </c>
      <c r="D33" s="99"/>
      <c r="E33" s="100" t="str">
        <f>[1]!HsGetValue("DWShared2_Consol_Consol","All Periods#"&amp;E$2&amp;";All Types#"&amp;$A33&amp;";All Fiscal Years#"&amp;E$3&amp;";All Scenarios#"&amp;E$1&amp;";All Source Docs#"&amp;$A$1&amp;";All Locations#"&amp;$B33&amp;";All Measures#"&amp;$C33&amp;"")</f>
        <v>#NEED_REFRESH</v>
      </c>
      <c r="F33" s="100" t="str">
        <f>[1]!HsGetValue("DWShared2_Consol_Consol","All Periods#"&amp;F$2&amp;";All Types#"&amp;$A33&amp;";All Fiscal Years#"&amp;F$3&amp;";All Scenarios#"&amp;F$1&amp;";All Source Docs#"&amp;$A$1&amp;";All Locations#"&amp;$B33&amp;";All Measures#"&amp;$C33&amp;"")</f>
        <v>#NEED_REFRESH</v>
      </c>
      <c r="G33" s="100" t="str">
        <f>[1]!HsGetValue("DWShared2_Consol_Consol","All Periods#"&amp;G$2&amp;";All Types#"&amp;$A33&amp;";All Fiscal Years#"&amp;G$3&amp;";All Scenarios#"&amp;G$1&amp;";All Source Docs#"&amp;$A$1&amp;";All Locations#"&amp;$B33&amp;";All Measures#"&amp;$C33&amp;"")</f>
        <v>#NEED_REFRESH</v>
      </c>
      <c r="H33" s="72" t="str">
        <f>[1]!HsGetValue("DWShared2_Consol_Consol","All Periods#"&amp;H$2&amp;";All Types#"&amp;$A33&amp;";All Fiscal Years#"&amp;H$3&amp;";All Scenarios#"&amp;H$1&amp;";All Source Docs#"&amp;$A$1&amp;";All Locations#"&amp;$B33&amp;";All Measures#"&amp;$C33&amp;"")</f>
        <v>#NEED_REFRESH</v>
      </c>
      <c r="I33" s="72" t="str">
        <f>[1]!HsGetValue("DWShared2_Consol_Consol","All Periods#"&amp;I$2&amp;";All Types#"&amp;$A33&amp;";All Fiscal Years#"&amp;I$3&amp;";All Scenarios#"&amp;I$1&amp;";All Source Docs#"&amp;$A$1&amp;";All Locations#"&amp;$B33&amp;";All Measures#"&amp;$C33&amp;"")</f>
        <v>#NEED_REFRESH</v>
      </c>
      <c r="J33" s="84"/>
      <c r="K33" s="84"/>
      <c r="Q33" s="45" t="e">
        <f>ROUND(([1]!HsGetValue("DWShared2_Consol_Consol","All Periods#"&amp;Q$2&amp;";All Types#"&amp;$A33&amp;";All Fiscal Years#"&amp;Q$3&amp;";All Scenarios#"&amp;Q$1&amp;";All Source Docs#"&amp;$A$1&amp;";All Locations#"&amp;$B33&amp;";All Measures#"&amp;$C33&amp;"")/1000-(SUM(Q51:Q59)/1000)),0)+1</f>
        <v>#VALUE!</v>
      </c>
    </row>
    <row r="34" spans="1:17" ht="19.5" hidden="1" customHeight="1" outlineLevel="2" x14ac:dyDescent="0.3">
      <c r="A34" s="3" t="s">
        <v>16</v>
      </c>
      <c r="B34" s="118" t="s">
        <v>113</v>
      </c>
      <c r="C34" s="3" t="s">
        <v>38</v>
      </c>
      <c r="D34" s="99"/>
      <c r="E34" s="100" t="str">
        <f>[1]!HsGetValue("DWShared2_Consol_Consol","All Periods#"&amp;E$2&amp;";All Types#"&amp;$A34&amp;";All Fiscal Years#"&amp;E$3&amp;";All Scenarios#"&amp;E$1&amp;";All Source Docs#"&amp;$A$1&amp;";All Locations#"&amp;$B34&amp;";All Measures#"&amp;$C34&amp;"")</f>
        <v>#NEED_REFRESH</v>
      </c>
      <c r="F34" s="100" t="str">
        <f>[1]!HsGetValue("DWShared2_Consol_Consol","All Periods#"&amp;F$2&amp;";All Types#"&amp;$A34&amp;";All Fiscal Years#"&amp;F$3&amp;";All Scenarios#"&amp;F$1&amp;";All Source Docs#"&amp;$A$1&amp;";All Locations#"&amp;$B34&amp;";All Measures#"&amp;$C34&amp;"")</f>
        <v>#NEED_REFRESH</v>
      </c>
      <c r="G34" s="100" t="str">
        <f>[1]!HsGetValue("DWShared2_Consol_Consol","All Periods#"&amp;G$2&amp;";All Types#"&amp;$A34&amp;";All Fiscal Years#"&amp;G$3&amp;";All Scenarios#"&amp;G$1&amp;";All Source Docs#"&amp;$A$1&amp;";All Locations#"&amp;$B34&amp;";All Measures#"&amp;$C34&amp;"")</f>
        <v>#NEED_REFRESH</v>
      </c>
      <c r="H34" s="72" t="str">
        <f>[1]!HsGetValue("DWShared2_Consol_Consol","All Periods#"&amp;H$2&amp;";All Types#"&amp;$A34&amp;";All Fiscal Years#"&amp;H$3&amp;";All Scenarios#"&amp;H$1&amp;";All Source Docs#"&amp;$A$1&amp;";All Locations#"&amp;$B34&amp;";All Measures#"&amp;$C34&amp;"")</f>
        <v>#NEED_REFRESH</v>
      </c>
      <c r="I34" s="72" t="str">
        <f>[1]!HsGetValue("DWShared2_Consol_Consol","All Periods#"&amp;I$2&amp;";All Types#"&amp;$A34&amp;";All Fiscal Years#"&amp;I$3&amp;";All Scenarios#"&amp;I$1&amp;";All Source Docs#"&amp;$A$1&amp;";All Locations#"&amp;$B34&amp;";All Measures#"&amp;$C34&amp;"")</f>
        <v>#NEED_REFRESH</v>
      </c>
      <c r="J34" s="84"/>
      <c r="K34" s="84"/>
      <c r="Q34" s="45" t="e">
        <f>ROUND(([1]!HsGetValue("DWShared2_Consol_Consol","All Periods#"&amp;Q$2&amp;";All Types#"&amp;$A34&amp;";All Fiscal Years#"&amp;Q$3&amp;";All Scenarios#"&amp;Q$1&amp;";All Source Docs#"&amp;$A$1&amp;";All Locations#"&amp;$B34&amp;";All Measures#"&amp;$C34&amp;"")/1000-Q69),0)-1</f>
        <v>#VALUE!</v>
      </c>
    </row>
    <row r="35" spans="1:17" ht="19.5" hidden="1" customHeight="1" outlineLevel="1" x14ac:dyDescent="0.3">
      <c r="D35" s="19" t="s">
        <v>39</v>
      </c>
      <c r="E35" s="47" t="e">
        <f>((E33-E34)/1000)</f>
        <v>#VALUE!</v>
      </c>
      <c r="F35" s="47" t="e">
        <f>((F33-F34)/1000)</f>
        <v>#VALUE!</v>
      </c>
      <c r="G35" s="47" t="e">
        <f>((G33-G34)/1000)</f>
        <v>#VALUE!</v>
      </c>
      <c r="H35" s="47" t="e">
        <f>(H33-H34)/1000</f>
        <v>#VALUE!</v>
      </c>
      <c r="I35" s="47" t="e">
        <f>(I33-I34)/1000</f>
        <v>#VALUE!</v>
      </c>
      <c r="J35" s="84"/>
      <c r="K35" s="84"/>
    </row>
    <row r="36" spans="1:17" ht="19.5" hidden="1" customHeight="1" outlineLevel="1" x14ac:dyDescent="0.3">
      <c r="D36" s="19"/>
      <c r="E36" s="47"/>
      <c r="F36" s="47"/>
      <c r="G36" s="47"/>
      <c r="H36" s="47"/>
      <c r="I36" s="47"/>
      <c r="J36" s="84"/>
      <c r="K36" s="84"/>
    </row>
    <row r="37" spans="1:17" ht="19.5" hidden="1" customHeight="1" outlineLevel="3" x14ac:dyDescent="0.3">
      <c r="A37" s="1" t="s">
        <v>33</v>
      </c>
      <c r="B37" s="118" t="s">
        <v>113</v>
      </c>
      <c r="C37" s="1" t="s">
        <v>37</v>
      </c>
      <c r="D37" s="36"/>
      <c r="E37" s="18" t="str">
        <f>[1]!HsGetValue("DWShared2_Consol_Consol","All Periods#"&amp;E$2&amp;";All Types#"&amp;$A37&amp;";All Fiscal Years#"&amp;E$3&amp;";All Scenarios#"&amp;E$1&amp;";All Source Docs#"&amp;$A$1&amp;";All Locations#"&amp;$B37&amp;";All Measures#"&amp;$C37&amp;"")</f>
        <v>#NEED_REFRESH</v>
      </c>
      <c r="F37" s="18" t="str">
        <f>[1]!HsGetValue("DWShared2_Consol_Consol","All Periods#"&amp;F$2&amp;";All Types#"&amp;$A37&amp;";All Fiscal Years#"&amp;F$3&amp;";All Scenarios#"&amp;F$1&amp;";All Source Docs#"&amp;$A$1&amp;";All Locations#"&amp;$B37&amp;";All Measures#"&amp;$C37&amp;"")</f>
        <v>#NEED_REFRESH</v>
      </c>
      <c r="G37" s="18" t="str">
        <f>[1]!HsGetValue("DWShared2_Consol_Consol","All Periods#"&amp;G$2&amp;";All Types#"&amp;$A37&amp;";All Fiscal Years#"&amp;G$3&amp;";All Scenarios#"&amp;G$1&amp;";All Source Docs#"&amp;$A$1&amp;";All Locations#"&amp;$B37&amp;";All Measures#"&amp;$C37&amp;"")</f>
        <v>#NEED_REFRESH</v>
      </c>
      <c r="H37" s="18" t="str">
        <f>[1]!HsGetValue("DWShared2_Consol_Consol","All Periods#"&amp;H$2&amp;";All Types#"&amp;$A37&amp;";All Fiscal Years#"&amp;H$3&amp;";All Scenarios#"&amp;H$1&amp;";All Source Docs#"&amp;$A$1&amp;";All Locations#"&amp;$B37&amp;";All Measures#"&amp;$C37&amp;"")</f>
        <v>#NEED_REFRESH</v>
      </c>
      <c r="I37" s="18" t="str">
        <f>[1]!HsGetValue("DWShared2_Consol_Consol","All Periods#"&amp;I$2&amp;";All Types#"&amp;$A37&amp;";All Fiscal Years#"&amp;I$3&amp;";All Scenarios#"&amp;I$1&amp;";All Source Docs#"&amp;$A$1&amp;";All Locations#"&amp;$B37&amp;";All Measures#"&amp;$C37&amp;"")</f>
        <v>#NEED_REFRESH</v>
      </c>
      <c r="J37" s="84"/>
      <c r="K37" s="84"/>
    </row>
    <row r="38" spans="1:17" ht="19.5" hidden="1" customHeight="1" outlineLevel="3" x14ac:dyDescent="0.3">
      <c r="A38" s="1" t="s">
        <v>33</v>
      </c>
      <c r="B38" s="118" t="s">
        <v>113</v>
      </c>
      <c r="C38" s="1" t="s">
        <v>38</v>
      </c>
      <c r="D38" s="36"/>
      <c r="E38" s="18" t="str">
        <f>[1]!HsGetValue("DWShared2_Consol_Consol","All Periods#"&amp;E$2&amp;";All Types#"&amp;$A38&amp;";All Fiscal Years#"&amp;E$3&amp;";All Scenarios#"&amp;E$1&amp;";All Source Docs#"&amp;$A$1&amp;";All Locations#"&amp;$B38&amp;";All Measures#"&amp;$C38&amp;"")</f>
        <v>#NEED_REFRESH</v>
      </c>
      <c r="F38" s="18" t="str">
        <f>[1]!HsGetValue("DWShared2_Consol_Consol","All Periods#"&amp;F$2&amp;";All Types#"&amp;$A38&amp;";All Fiscal Years#"&amp;F$3&amp;";All Scenarios#"&amp;F$1&amp;";All Source Docs#"&amp;$A$1&amp;";All Locations#"&amp;$B38&amp;";All Measures#"&amp;$C38&amp;"")</f>
        <v>#NEED_REFRESH</v>
      </c>
      <c r="G38" s="18" t="str">
        <f>[1]!HsGetValue("DWShared2_Consol_Consol","All Periods#"&amp;G$2&amp;";All Types#"&amp;$A38&amp;";All Fiscal Years#"&amp;G$3&amp;";All Scenarios#"&amp;G$1&amp;";All Source Docs#"&amp;$A$1&amp;";All Locations#"&amp;$B38&amp;";All Measures#"&amp;$C38&amp;"")</f>
        <v>#NEED_REFRESH</v>
      </c>
      <c r="H38" s="18" t="str">
        <f>[1]!HsGetValue("DWShared2_Consol_Consol","All Periods#"&amp;H$2&amp;";All Types#"&amp;$A38&amp;";All Fiscal Years#"&amp;H$3&amp;";All Scenarios#"&amp;H$1&amp;";All Source Docs#"&amp;$A$1&amp;";All Locations#"&amp;$B38&amp;";All Measures#"&amp;$C38&amp;"")</f>
        <v>#NEED_REFRESH</v>
      </c>
      <c r="I38" s="18" t="str">
        <f>[1]!HsGetValue("DWShared2_Consol_Consol","All Periods#"&amp;I$2&amp;";All Types#"&amp;$A38&amp;";All Fiscal Years#"&amp;I$3&amp;";All Scenarios#"&amp;I$1&amp;";All Source Docs#"&amp;$A$1&amp;";All Locations#"&amp;$B38&amp;";All Measures#"&amp;$C38&amp;"")</f>
        <v>#NEED_REFRESH</v>
      </c>
      <c r="J38" s="84"/>
      <c r="K38" s="84"/>
    </row>
    <row r="39" spans="1:17" ht="19.5" hidden="1" customHeight="1" outlineLevel="1" x14ac:dyDescent="0.3">
      <c r="A39" s="1"/>
      <c r="B39" s="1"/>
      <c r="C39" s="1"/>
      <c r="D39" s="19" t="s">
        <v>40</v>
      </c>
      <c r="E39" s="101" t="e">
        <f>(E37-E38)/1000</f>
        <v>#VALUE!</v>
      </c>
      <c r="F39" s="101" t="e">
        <f>(F37-F38)/1000</f>
        <v>#VALUE!</v>
      </c>
      <c r="G39" s="101" t="e">
        <f>(G37-G38)/1000</f>
        <v>#VALUE!</v>
      </c>
      <c r="H39" s="101" t="e">
        <f>(H37-H38)/1000</f>
        <v>#VALUE!</v>
      </c>
      <c r="I39" s="101" t="e">
        <f>(I37-I38)/1000</f>
        <v>#VALUE!</v>
      </c>
      <c r="J39" s="84"/>
      <c r="K39" s="84"/>
    </row>
    <row r="40" spans="1:17" s="103" customFormat="1" ht="19.5" hidden="1" customHeight="1" outlineLevel="1" x14ac:dyDescent="0.3">
      <c r="A40" s="102"/>
      <c r="B40" s="102"/>
      <c r="C40" s="102"/>
      <c r="D40" s="50"/>
      <c r="E40" s="51"/>
      <c r="F40" s="51"/>
      <c r="G40" s="51"/>
      <c r="H40" s="51"/>
      <c r="I40" s="51"/>
      <c r="J40" s="84"/>
      <c r="K40" s="84"/>
    </row>
    <row r="41" spans="1:17" s="103" customFormat="1" ht="19.5" customHeight="1" collapsed="1" x14ac:dyDescent="0.3">
      <c r="A41" s="102"/>
      <c r="B41" s="102"/>
      <c r="C41" s="102"/>
      <c r="D41" s="25" t="s">
        <v>41</v>
      </c>
      <c r="E41" s="51"/>
      <c r="F41" s="51"/>
      <c r="G41" s="51"/>
      <c r="H41" s="51"/>
      <c r="I41" s="51"/>
      <c r="J41" s="84"/>
      <c r="K41" s="84"/>
    </row>
    <row r="42" spans="1:17" ht="19.5" customHeight="1" x14ac:dyDescent="0.3">
      <c r="D42" s="19" t="s">
        <v>42</v>
      </c>
      <c r="E42" s="93" t="e">
        <f>#REF!</f>
        <v>#REF!</v>
      </c>
      <c r="F42" s="93" t="e">
        <f>#REF!</f>
        <v>#REF!</v>
      </c>
      <c r="G42" s="93" t="e">
        <f>#REF!</f>
        <v>#REF!</v>
      </c>
      <c r="H42" s="93" t="e">
        <f>#REF!</f>
        <v>#REF!</v>
      </c>
      <c r="I42" s="93" t="e">
        <f>#REF!</f>
        <v>#REF!</v>
      </c>
      <c r="J42" s="84"/>
      <c r="K42" s="84"/>
    </row>
    <row r="43" spans="1:17" s="107" customFormat="1" ht="19.5" customHeight="1" x14ac:dyDescent="0.3">
      <c r="A43" s="104"/>
      <c r="B43" s="104"/>
      <c r="C43" s="104"/>
      <c r="D43" s="105" t="s">
        <v>43</v>
      </c>
      <c r="E43" s="106">
        <f>ROUND(IF(ISERROR(E42/E17),0,E42/E17),3)</f>
        <v>0</v>
      </c>
      <c r="F43" s="106">
        <f>ROUND(IF(ISERROR(F42/F17),0,F42/F17),3)</f>
        <v>0</v>
      </c>
      <c r="G43" s="106">
        <f>ROUND(IF(ISERROR(G42/G17),0,G42/G17),3)</f>
        <v>0</v>
      </c>
      <c r="H43" s="106">
        <f>ROUND(IF(ISERROR(H42/H17),0,H42/H17),3)</f>
        <v>0</v>
      </c>
      <c r="I43" s="106">
        <f>ROUND(IF(ISERROR(I42/I17),0,I42/I17),3)</f>
        <v>0</v>
      </c>
      <c r="J43" s="84"/>
      <c r="K43" s="84"/>
    </row>
    <row r="44" spans="1:17" s="111" customFormat="1" ht="19.5" customHeight="1" x14ac:dyDescent="0.3">
      <c r="A44" s="108"/>
      <c r="B44" s="108"/>
      <c r="C44" s="108"/>
      <c r="D44" s="109"/>
      <c r="E44" s="110"/>
      <c r="F44" s="110"/>
      <c r="G44" s="110"/>
      <c r="H44" s="110"/>
      <c r="I44" s="110"/>
      <c r="J44" s="84"/>
      <c r="K44" s="84"/>
    </row>
    <row r="45" spans="1:17" ht="19.5" customHeight="1" x14ac:dyDescent="0.3">
      <c r="D45" s="19" t="s">
        <v>54</v>
      </c>
      <c r="E45" s="112" t="e">
        <f>E28-E39</f>
        <v>#VALUE!</v>
      </c>
      <c r="F45" s="112" t="e">
        <f>F28-F39</f>
        <v>#VALUE!</v>
      </c>
      <c r="G45" s="112" t="e">
        <f>G28-G39</f>
        <v>#VALUE!</v>
      </c>
      <c r="H45" s="112" t="e">
        <f>H28-H39</f>
        <v>#VALUE!</v>
      </c>
      <c r="I45" s="112" t="e">
        <f>I28-I39</f>
        <v>#VALUE!</v>
      </c>
      <c r="J45" s="84"/>
      <c r="K45" s="84"/>
    </row>
    <row r="47" spans="1:17" ht="19.5" customHeight="1" x14ac:dyDescent="0.3">
      <c r="D47" s="67" t="s">
        <v>109</v>
      </c>
      <c r="E47" s="113" t="e">
        <f>E42+E45</f>
        <v>#REF!</v>
      </c>
      <c r="F47" s="113" t="e">
        <f>F42+F45</f>
        <v>#REF!</v>
      </c>
      <c r="G47" s="113" t="e">
        <f>G42+G45</f>
        <v>#REF!</v>
      </c>
      <c r="H47" s="113" t="e">
        <f>H42+H45</f>
        <v>#REF!</v>
      </c>
      <c r="I47" s="113" t="e">
        <f>I42+I45</f>
        <v>#REF!</v>
      </c>
      <c r="J47" s="84" t="e">
        <f>SUM(F47:I47)</f>
        <v>#REF!</v>
      </c>
    </row>
    <row r="49" spans="4:9" ht="19.5" customHeight="1" x14ac:dyDescent="0.3">
      <c r="D49" s="6" t="s">
        <v>110</v>
      </c>
      <c r="E49" s="114"/>
      <c r="F49" s="114"/>
      <c r="G49" s="114"/>
      <c r="H49" s="114"/>
      <c r="I49" s="114"/>
    </row>
    <row r="50" spans="4:9" ht="19.5" customHeight="1" x14ac:dyDescent="0.3">
      <c r="D50" s="6" t="s">
        <v>111</v>
      </c>
      <c r="E50" s="114"/>
      <c r="F50" s="114"/>
      <c r="G50" s="114"/>
      <c r="H50" s="114"/>
      <c r="I50" s="114"/>
    </row>
    <row r="51" spans="4:9" ht="19.5" customHeight="1" x14ac:dyDescent="0.3">
      <c r="D51" s="6" t="s">
        <v>112</v>
      </c>
      <c r="E51" s="115"/>
      <c r="F51" s="115"/>
      <c r="G51" s="115"/>
      <c r="H51" s="115"/>
      <c r="I51" s="115"/>
    </row>
  </sheetData>
  <mergeCells count="2">
    <mergeCell ref="D6:H6"/>
    <mergeCell ref="D7:H7"/>
  </mergeCells>
  <pageMargins left="0.25" right="0.25" top="0.75" bottom="0.75" header="0.3" footer="0.3"/>
  <pageSetup paperSize="17" scale="56" fitToHeight="0" orientation="landscape" r:id="rId1"/>
  <headerFooter>
    <oddFooter>&amp;C&amp;D     &amp;T</oddFooter>
  </headerFooter>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5 Qtr March 2021 Trend </vt:lpstr>
      <vt:lpstr>December 2019 Changes</vt:lpstr>
      <vt:lpstr>'5 Qtr March 2021 Trend '!Print_Area</vt:lpstr>
      <vt:lpstr>'December 2019 Changes'!Print_Area</vt:lpstr>
      <vt:lpstr>'December 2019 Changes'!Print_Titles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Ishchuk</dc:creator>
  <cp:lastModifiedBy>Mandy Cassels</cp:lastModifiedBy>
  <cp:lastPrinted>2021-04-21T01:14:54Z</cp:lastPrinted>
  <dcterms:created xsi:type="dcterms:W3CDTF">2014-01-10T22:13:40Z</dcterms:created>
  <dcterms:modified xsi:type="dcterms:W3CDTF">2021-04-21T21:28:53Z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